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G2" i="1" l="1"/>
  <c r="J2" i="1" s="1"/>
  <c r="K2" i="1" s="1"/>
  <c r="L2" i="1" s="1"/>
  <c r="N2" i="1" s="1"/>
  <c r="I3" i="1"/>
  <c r="I4" i="1"/>
  <c r="I5" i="1"/>
  <c r="I6" i="1"/>
  <c r="I7" i="1"/>
  <c r="I8" i="1"/>
  <c r="I9" i="1"/>
  <c r="I10" i="1"/>
  <c r="I2" i="1"/>
  <c r="H2" i="1"/>
  <c r="G3" i="1"/>
  <c r="H3" i="1" s="1"/>
  <c r="G4" i="1"/>
  <c r="H4" i="1" s="1"/>
  <c r="G5" i="1"/>
  <c r="J5" i="1" s="1"/>
  <c r="K5" i="1" s="1"/>
  <c r="L5" i="1" s="1"/>
  <c r="O5" i="1" s="1"/>
  <c r="G6" i="1"/>
  <c r="H6" i="1" s="1"/>
  <c r="G7" i="1"/>
  <c r="H7" i="1" s="1"/>
  <c r="G8" i="1"/>
  <c r="J8" i="1" s="1"/>
  <c r="K8" i="1" s="1"/>
  <c r="G9" i="1"/>
  <c r="H9" i="1" s="1"/>
  <c r="G10" i="1"/>
  <c r="H10" i="1" s="1"/>
  <c r="J7" i="1" l="1"/>
  <c r="K7" i="1" s="1"/>
  <c r="L7" i="1" s="1"/>
  <c r="M7" i="1" s="1"/>
  <c r="H5" i="1"/>
  <c r="L8" i="1"/>
  <c r="M8" i="1" s="1"/>
  <c r="O8" i="1" s="1"/>
  <c r="J3" i="1"/>
  <c r="K3" i="1" s="1"/>
  <c r="L3" i="1" s="1"/>
  <c r="J4" i="1"/>
  <c r="K4" i="1" s="1"/>
  <c r="L4" i="1" s="1"/>
  <c r="H8" i="1"/>
  <c r="O2" i="1"/>
  <c r="J10" i="1"/>
  <c r="K10" i="1" s="1"/>
  <c r="L10" i="1" s="1"/>
  <c r="M10" i="1" s="1"/>
  <c r="N7" i="1"/>
  <c r="O7" i="1"/>
  <c r="J9" i="1"/>
  <c r="K9" i="1" s="1"/>
  <c r="L9" i="1" s="1"/>
  <c r="J6" i="1"/>
  <c r="K6" i="1" s="1"/>
  <c r="L6" i="1" s="1"/>
  <c r="N5" i="1"/>
  <c r="N8" i="1" l="1"/>
  <c r="M4" i="1"/>
  <c r="N4" i="1" s="1"/>
  <c r="M3" i="1"/>
  <c r="N3" i="1" s="1"/>
  <c r="O10" i="1"/>
  <c r="N10" i="1"/>
  <c r="O6" i="1"/>
  <c r="N6" i="1"/>
  <c r="O9" i="1"/>
  <c r="N9" i="1"/>
  <c r="O4" i="1" l="1"/>
  <c r="O3" i="1"/>
</calcChain>
</file>

<file path=xl/sharedStrings.xml><?xml version="1.0" encoding="utf-8"?>
<sst xmlns="http://schemas.openxmlformats.org/spreadsheetml/2006/main" count="15" uniqueCount="15">
  <si>
    <t>Cliente</t>
  </si>
  <si>
    <t>Valor Inicial</t>
  </si>
  <si>
    <t>Mora/dia</t>
  </si>
  <si>
    <t>Desconto (pagto antecipado)</t>
  </si>
  <si>
    <t>Data Vencimento</t>
  </si>
  <si>
    <t>Data Pagamento</t>
  </si>
  <si>
    <t xml:space="preserve">Dias de atraso </t>
  </si>
  <si>
    <t>Status Pagamento</t>
  </si>
  <si>
    <t>Valor do Desconto</t>
  </si>
  <si>
    <t>Total juros em %</t>
  </si>
  <si>
    <t>Juros total em  R$</t>
  </si>
  <si>
    <t>Valor total a pagar</t>
  </si>
  <si>
    <t>Valor Pagamento</t>
  </si>
  <si>
    <t>Saldo Devedor</t>
  </si>
  <si>
    <t>Status Cliente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</si>
</sst>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9" fontId="3" fillId="0" borderId="1" xfId="1" applyFont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4">
    <dxf>
      <fill>
        <patternFill>
          <bgColor rgb="FFFFC7CE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activeCell="M13" sqref="M13"/>
    </sheetView>
  </sheetViews>
  <sheetFormatPr defaultRowHeight="15" x14ac:dyDescent="0.25"/>
  <cols>
    <col min="1" max="1" width="13.5703125" customWidth="1"/>
    <col min="2" max="2" width="10.140625" customWidth="1"/>
    <col min="4" max="4" width="11" customWidth="1"/>
    <col min="5" max="5" width="11.28515625" customWidth="1"/>
    <col min="6" max="6" width="10.5703125" customWidth="1"/>
    <col min="8" max="8" width="10" customWidth="1"/>
    <col min="11" max="11" width="10.42578125" customWidth="1"/>
    <col min="13" max="13" width="10.42578125" customWidth="1"/>
    <col min="15" max="15" width="11.42578125" bestFit="1" customWidth="1"/>
  </cols>
  <sheetData>
    <row r="1" spans="1:15" ht="38.2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1" t="s">
        <v>11</v>
      </c>
      <c r="M1" s="2" t="s">
        <v>12</v>
      </c>
      <c r="N1" s="2" t="s">
        <v>13</v>
      </c>
      <c r="O1" s="1" t="s">
        <v>14</v>
      </c>
    </row>
    <row r="2" spans="1:15" x14ac:dyDescent="0.25">
      <c r="A2" s="3"/>
      <c r="B2" s="4">
        <v>250</v>
      </c>
      <c r="C2" s="5">
        <v>1.67E-2</v>
      </c>
      <c r="D2" s="9">
        <v>0.2</v>
      </c>
      <c r="E2" s="6">
        <v>40945</v>
      </c>
      <c r="F2" s="6">
        <v>40949</v>
      </c>
      <c r="G2" s="3">
        <f>F2-E2</f>
        <v>4</v>
      </c>
      <c r="H2" s="3" t="str">
        <f>IF(G2&gt;0,"Em atraso","Em dia ")</f>
        <v>Em atraso</v>
      </c>
      <c r="I2" s="4">
        <f>B2*D2</f>
        <v>50</v>
      </c>
      <c r="J2" s="5">
        <f>IF(G2&lt;0,0,G2*C2)</f>
        <v>6.6799999999999998E-2</v>
      </c>
      <c r="K2" s="4">
        <f>B2*J2</f>
        <v>16.7</v>
      </c>
      <c r="L2" s="8">
        <f>IF(G2&lt;0,B2-I2,B2+K2)</f>
        <v>266.7</v>
      </c>
      <c r="M2" s="4">
        <v>250</v>
      </c>
      <c r="N2" s="4">
        <f>M2-L2</f>
        <v>-16.699999999999989</v>
      </c>
      <c r="O2" s="7" t="str">
        <f>IF(M2=L2,"Quitado","Inadimplente")</f>
        <v>Inadimplente</v>
      </c>
    </row>
    <row r="3" spans="1:15" x14ac:dyDescent="0.25">
      <c r="A3" s="3"/>
      <c r="B3" s="4">
        <v>250</v>
      </c>
      <c r="C3" s="5">
        <v>1.67E-2</v>
      </c>
      <c r="D3" s="9">
        <v>0.2</v>
      </c>
      <c r="E3" s="6">
        <v>40945</v>
      </c>
      <c r="F3" s="6">
        <v>40945</v>
      </c>
      <c r="G3" s="3">
        <f t="shared" ref="G3:G10" si="0">F3-E3</f>
        <v>0</v>
      </c>
      <c r="H3" s="3" t="str">
        <f t="shared" ref="H3:H10" si="1">IF(G3&gt;0,"Em atraso","Em dia ")</f>
        <v xml:space="preserve">Em dia </v>
      </c>
      <c r="I3" s="4">
        <f t="shared" ref="I3:I10" si="2">B3*D3</f>
        <v>50</v>
      </c>
      <c r="J3" s="5">
        <f t="shared" ref="J3:J10" si="3">IF(G3&lt;0,0,G3*C3)</f>
        <v>0</v>
      </c>
      <c r="K3" s="4">
        <f t="shared" ref="K3:K10" si="4">B3*J3</f>
        <v>0</v>
      </c>
      <c r="L3" s="8">
        <f t="shared" ref="L3:L10" si="5">IF(G3&lt;0,B3-I3,B3+K3)</f>
        <v>250</v>
      </c>
      <c r="M3" s="4">
        <f>L3</f>
        <v>250</v>
      </c>
      <c r="N3" s="4">
        <f t="shared" ref="N3:N10" si="6">M3-L3</f>
        <v>0</v>
      </c>
      <c r="O3" s="7" t="str">
        <f t="shared" ref="O3:O10" si="7">IF(M3=L3,"Quitado","Inadimplente")</f>
        <v>Quitado</v>
      </c>
    </row>
    <row r="4" spans="1:15" x14ac:dyDescent="0.25">
      <c r="A4" s="3"/>
      <c r="B4" s="8">
        <v>250</v>
      </c>
      <c r="C4" s="5">
        <v>1.67E-2</v>
      </c>
      <c r="D4" s="9">
        <v>0.2</v>
      </c>
      <c r="E4" s="6">
        <v>40945</v>
      </c>
      <c r="F4" s="6">
        <v>40940</v>
      </c>
      <c r="G4" s="3">
        <f t="shared" si="0"/>
        <v>-5</v>
      </c>
      <c r="H4" s="3" t="str">
        <f t="shared" si="1"/>
        <v xml:space="preserve">Em dia </v>
      </c>
      <c r="I4" s="4">
        <f t="shared" si="2"/>
        <v>50</v>
      </c>
      <c r="J4" s="5">
        <f t="shared" si="3"/>
        <v>0</v>
      </c>
      <c r="K4" s="4">
        <f t="shared" si="4"/>
        <v>0</v>
      </c>
      <c r="L4" s="8">
        <f t="shared" si="5"/>
        <v>200</v>
      </c>
      <c r="M4" s="4">
        <f>L4</f>
        <v>200</v>
      </c>
      <c r="N4" s="4">
        <f t="shared" si="6"/>
        <v>0</v>
      </c>
      <c r="O4" s="7" t="str">
        <f t="shared" si="7"/>
        <v>Quitado</v>
      </c>
    </row>
    <row r="5" spans="1:15" x14ac:dyDescent="0.25">
      <c r="A5" s="7"/>
      <c r="B5" s="8">
        <v>250</v>
      </c>
      <c r="C5" s="5">
        <v>1.67E-2</v>
      </c>
      <c r="D5" s="9">
        <v>0.2</v>
      </c>
      <c r="E5" s="6">
        <v>40945</v>
      </c>
      <c r="F5" s="6">
        <v>40978</v>
      </c>
      <c r="G5" s="3">
        <f t="shared" si="0"/>
        <v>33</v>
      </c>
      <c r="H5" s="3" t="str">
        <f t="shared" si="1"/>
        <v>Em atraso</v>
      </c>
      <c r="I5" s="4">
        <f t="shared" si="2"/>
        <v>50</v>
      </c>
      <c r="J5" s="5">
        <f t="shared" si="3"/>
        <v>0.55110000000000003</v>
      </c>
      <c r="K5" s="4">
        <f t="shared" si="4"/>
        <v>137.77500000000001</v>
      </c>
      <c r="L5" s="8">
        <f t="shared" si="5"/>
        <v>387.77499999999998</v>
      </c>
      <c r="M5" s="4">
        <v>300.77999999999997</v>
      </c>
      <c r="N5" s="4">
        <f t="shared" si="6"/>
        <v>-86.995000000000005</v>
      </c>
      <c r="O5" s="7" t="str">
        <f>IF(M5=L5,"Quitado","Inadimplente")</f>
        <v>Inadimplente</v>
      </c>
    </row>
    <row r="6" spans="1:15" x14ac:dyDescent="0.25">
      <c r="A6" s="3"/>
      <c r="B6" s="4">
        <v>250</v>
      </c>
      <c r="C6" s="5">
        <v>1.4999999999999999E-2</v>
      </c>
      <c r="D6" s="9">
        <v>0.1</v>
      </c>
      <c r="E6" s="6">
        <v>40945</v>
      </c>
      <c r="F6" s="6">
        <v>40949</v>
      </c>
      <c r="G6" s="3">
        <f t="shared" si="0"/>
        <v>4</v>
      </c>
      <c r="H6" s="3" t="str">
        <f t="shared" si="1"/>
        <v>Em atraso</v>
      </c>
      <c r="I6" s="4">
        <f t="shared" si="2"/>
        <v>25</v>
      </c>
      <c r="J6" s="5">
        <f t="shared" si="3"/>
        <v>0.06</v>
      </c>
      <c r="K6" s="4">
        <f t="shared" si="4"/>
        <v>15</v>
      </c>
      <c r="L6" s="8">
        <f t="shared" si="5"/>
        <v>265</v>
      </c>
      <c r="M6" s="4">
        <v>250</v>
      </c>
      <c r="N6" s="4">
        <f t="shared" si="6"/>
        <v>-15</v>
      </c>
      <c r="O6" s="7" t="str">
        <f t="shared" si="7"/>
        <v>Inadimplente</v>
      </c>
    </row>
    <row r="7" spans="1:15" x14ac:dyDescent="0.25">
      <c r="A7" s="3"/>
      <c r="B7" s="4">
        <v>250</v>
      </c>
      <c r="C7" s="5">
        <v>1.4999999999999999E-2</v>
      </c>
      <c r="D7" s="9">
        <v>0.1</v>
      </c>
      <c r="E7" s="6">
        <v>40945</v>
      </c>
      <c r="F7" s="6">
        <v>40945</v>
      </c>
      <c r="G7" s="3">
        <f t="shared" si="0"/>
        <v>0</v>
      </c>
      <c r="H7" s="3" t="str">
        <f t="shared" si="1"/>
        <v xml:space="preserve">Em dia </v>
      </c>
      <c r="I7" s="4">
        <f t="shared" si="2"/>
        <v>25</v>
      </c>
      <c r="J7" s="5">
        <f t="shared" si="3"/>
        <v>0</v>
      </c>
      <c r="K7" s="4">
        <f t="shared" si="4"/>
        <v>0</v>
      </c>
      <c r="L7" s="8">
        <f t="shared" si="5"/>
        <v>250</v>
      </c>
      <c r="M7" s="4">
        <f>L7</f>
        <v>250</v>
      </c>
      <c r="N7" s="4">
        <f t="shared" si="6"/>
        <v>0</v>
      </c>
      <c r="O7" s="7" t="str">
        <f t="shared" si="7"/>
        <v>Quitado</v>
      </c>
    </row>
    <row r="8" spans="1:15" x14ac:dyDescent="0.25">
      <c r="A8" s="3"/>
      <c r="B8" s="8">
        <v>250</v>
      </c>
      <c r="C8" s="5">
        <v>1.4999999999999999E-2</v>
      </c>
      <c r="D8" s="9">
        <v>0.1</v>
      </c>
      <c r="E8" s="6">
        <v>40945</v>
      </c>
      <c r="F8" s="6">
        <v>40940</v>
      </c>
      <c r="G8" s="3">
        <f t="shared" si="0"/>
        <v>-5</v>
      </c>
      <c r="H8" s="3" t="str">
        <f>IF(G8&gt;0,"Em atraso","Em dia ")</f>
        <v xml:space="preserve">Em dia </v>
      </c>
      <c r="I8" s="4">
        <f t="shared" si="2"/>
        <v>25</v>
      </c>
      <c r="J8" s="5">
        <f t="shared" si="3"/>
        <v>0</v>
      </c>
      <c r="K8" s="4">
        <f t="shared" si="4"/>
        <v>0</v>
      </c>
      <c r="L8" s="8">
        <f t="shared" si="5"/>
        <v>225</v>
      </c>
      <c r="M8" s="4">
        <f>L8</f>
        <v>225</v>
      </c>
      <c r="N8" s="4">
        <f t="shared" si="6"/>
        <v>0</v>
      </c>
      <c r="O8" s="7" t="str">
        <f t="shared" si="7"/>
        <v>Quitado</v>
      </c>
    </row>
    <row r="9" spans="1:15" x14ac:dyDescent="0.25">
      <c r="A9" s="7"/>
      <c r="B9" s="8">
        <v>250</v>
      </c>
      <c r="C9" s="5">
        <v>1.4999999999999999E-2</v>
      </c>
      <c r="D9" s="9">
        <v>0.1</v>
      </c>
      <c r="E9" s="6">
        <v>40969</v>
      </c>
      <c r="F9" s="6">
        <v>40975</v>
      </c>
      <c r="G9" s="3">
        <f t="shared" si="0"/>
        <v>6</v>
      </c>
      <c r="H9" s="3" t="str">
        <f t="shared" si="1"/>
        <v>Em atraso</v>
      </c>
      <c r="I9" s="4">
        <f t="shared" si="2"/>
        <v>25</v>
      </c>
      <c r="J9" s="5">
        <f t="shared" si="3"/>
        <v>0.09</v>
      </c>
      <c r="K9" s="4">
        <f t="shared" si="4"/>
        <v>22.5</v>
      </c>
      <c r="L9" s="8">
        <f t="shared" si="5"/>
        <v>272.5</v>
      </c>
      <c r="M9" s="4">
        <v>250</v>
      </c>
      <c r="N9" s="4">
        <f t="shared" si="6"/>
        <v>-22.5</v>
      </c>
      <c r="O9" s="7" t="str">
        <f t="shared" si="7"/>
        <v>Inadimplente</v>
      </c>
    </row>
    <row r="10" spans="1:15" x14ac:dyDescent="0.25">
      <c r="A10" s="7"/>
      <c r="B10" s="8">
        <v>251</v>
      </c>
      <c r="C10" s="5">
        <v>1.4999999999999999E-2</v>
      </c>
      <c r="D10" s="9">
        <v>0.1</v>
      </c>
      <c r="E10" s="6">
        <v>40969</v>
      </c>
      <c r="F10" s="6">
        <v>40975</v>
      </c>
      <c r="G10" s="3">
        <f t="shared" si="0"/>
        <v>6</v>
      </c>
      <c r="H10" s="3" t="str">
        <f t="shared" si="1"/>
        <v>Em atraso</v>
      </c>
      <c r="I10" s="4">
        <f t="shared" si="2"/>
        <v>25.1</v>
      </c>
      <c r="J10" s="5">
        <f t="shared" si="3"/>
        <v>0.09</v>
      </c>
      <c r="K10" s="4">
        <f t="shared" si="4"/>
        <v>22.59</v>
      </c>
      <c r="L10" s="8">
        <f t="shared" si="5"/>
        <v>273.58999999999997</v>
      </c>
      <c r="M10" s="8">
        <f>L10</f>
        <v>273.58999999999997</v>
      </c>
      <c r="N10" s="4">
        <f t="shared" si="6"/>
        <v>0</v>
      </c>
      <c r="O10" s="7" t="str">
        <f t="shared" si="7"/>
        <v>Quitado</v>
      </c>
    </row>
  </sheetData>
  <conditionalFormatting sqref="H2:H10">
    <cfRule type="containsText" dxfId="3" priority="4" operator="containsText" text="Em dia">
      <formula>NOT(ISERROR(SEARCH("Em dia",H2)))</formula>
    </cfRule>
    <cfRule type="containsText" dxfId="2" priority="3" operator="containsText" text="Em Atraso">
      <formula>NOT(ISERROR(SEARCH("Em Atraso",H2)))</formula>
    </cfRule>
  </conditionalFormatting>
  <conditionalFormatting sqref="O2:O10">
    <cfRule type="containsText" dxfId="1" priority="2" operator="containsText" text="Quitado">
      <formula>NOT(ISERROR(SEARCH("Quitado",O2)))</formula>
    </cfRule>
    <cfRule type="containsText" dxfId="0" priority="1" operator="containsText" text="Inadimplente">
      <formula>NOT(ISERROR(SEARCH("Inadimplente",O2)))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</dc:creator>
  <cp:lastModifiedBy>Fernanda</cp:lastModifiedBy>
  <dcterms:created xsi:type="dcterms:W3CDTF">2012-03-12T00:55:03Z</dcterms:created>
  <dcterms:modified xsi:type="dcterms:W3CDTF">2012-04-18T23:23:42Z</dcterms:modified>
</cp:coreProperties>
</file>