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linc-my.sharepoint.com/personal/apereira_uolinc_com/Documents/Documents/UOL/Imposto de Renda/"/>
    </mc:Choice>
  </mc:AlternateContent>
  <xr:revisionPtr revIDLastSave="0" documentId="8_{6D89F15D-FDE4-4C19-9DC0-70B6B985DA02}" xr6:coauthVersionLast="46" xr6:coauthVersionMax="46" xr10:uidLastSave="{00000000-0000-0000-0000-000000000000}"/>
  <bookViews>
    <workbookView xWindow="-120" yWindow="-120" windowWidth="20730" windowHeight="11160" xr2:uid="{7E7288E0-2631-4D4D-8510-C9AFB8CA8825}"/>
  </bookViews>
  <sheets>
    <sheet name="COMUM" sheetId="1" r:id="rId1"/>
    <sheet name="DAY-TRA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2" l="1"/>
  <c r="H131" i="2"/>
  <c r="H130" i="2"/>
  <c r="H129" i="2"/>
  <c r="H128" i="2"/>
  <c r="H127" i="2"/>
  <c r="H126" i="2"/>
  <c r="H125" i="2"/>
  <c r="H120" i="2"/>
  <c r="H119" i="2"/>
  <c r="H118" i="2"/>
  <c r="H117" i="2"/>
  <c r="H116" i="2"/>
  <c r="H115" i="2"/>
  <c r="H109" i="2"/>
  <c r="H108" i="2"/>
  <c r="H107" i="2"/>
  <c r="H106" i="2"/>
  <c r="H105" i="2"/>
  <c r="H104" i="2"/>
  <c r="H103" i="2"/>
  <c r="H98" i="2"/>
  <c r="H97" i="2"/>
  <c r="H96" i="2"/>
  <c r="H95" i="2"/>
  <c r="H94" i="2"/>
  <c r="H93" i="2"/>
  <c r="H92" i="2"/>
  <c r="H99" i="2" s="1"/>
  <c r="H87" i="2"/>
  <c r="H86" i="2"/>
  <c r="H85" i="2"/>
  <c r="H84" i="2"/>
  <c r="H88" i="2" s="1"/>
  <c r="H83" i="2"/>
  <c r="H82" i="2"/>
  <c r="H81" i="2"/>
  <c r="H76" i="2"/>
  <c r="H75" i="2"/>
  <c r="H74" i="2"/>
  <c r="H73" i="2"/>
  <c r="H72" i="2"/>
  <c r="H71" i="2"/>
  <c r="H70" i="2"/>
  <c r="H65" i="2"/>
  <c r="H64" i="2"/>
  <c r="H63" i="2"/>
  <c r="H62" i="2"/>
  <c r="H61" i="2"/>
  <c r="H60" i="2"/>
  <c r="H59" i="2"/>
  <c r="H54" i="2"/>
  <c r="H53" i="2"/>
  <c r="H52" i="2"/>
  <c r="H51" i="2"/>
  <c r="H50" i="2"/>
  <c r="H49" i="2"/>
  <c r="H48" i="2"/>
  <c r="H55" i="2" s="1"/>
  <c r="H43" i="2"/>
  <c r="H42" i="2"/>
  <c r="H41" i="2"/>
  <c r="H40" i="2"/>
  <c r="H44" i="2" s="1"/>
  <c r="H39" i="2"/>
  <c r="H38" i="2"/>
  <c r="H37" i="2"/>
  <c r="H32" i="2"/>
  <c r="H31" i="2"/>
  <c r="H30" i="2"/>
  <c r="H29" i="2"/>
  <c r="H28" i="2"/>
  <c r="H27" i="2"/>
  <c r="H26" i="2"/>
  <c r="H21" i="2"/>
  <c r="H20" i="2"/>
  <c r="H19" i="2"/>
  <c r="H18" i="2"/>
  <c r="H17" i="2"/>
  <c r="H16" i="2"/>
  <c r="H15" i="2"/>
  <c r="H10" i="2"/>
  <c r="H9" i="2"/>
  <c r="H8" i="2"/>
  <c r="H7" i="2"/>
  <c r="H6" i="2"/>
  <c r="H5" i="2"/>
  <c r="H4" i="2"/>
  <c r="H132" i="2" l="1"/>
  <c r="H11" i="2"/>
  <c r="H22" i="2"/>
  <c r="H33" i="2"/>
  <c r="H66" i="2"/>
  <c r="H77" i="2"/>
  <c r="H110" i="2"/>
  <c r="H121" i="2"/>
  <c r="H13" i="2"/>
  <c r="H23" i="2"/>
  <c r="H34" i="2" l="1"/>
  <c r="H45" i="2" s="1"/>
  <c r="H24" i="2"/>
  <c r="H35" i="2"/>
  <c r="H56" i="2"/>
  <c r="H46" i="2"/>
  <c r="H57" i="2" l="1"/>
  <c r="H67" i="2"/>
  <c r="H78" i="2" l="1"/>
  <c r="H68" i="2"/>
  <c r="I124" i="1"/>
  <c r="I143" i="1"/>
  <c r="I11" i="1"/>
  <c r="I47" i="1"/>
  <c r="H89" i="2" l="1"/>
  <c r="H79" i="2"/>
  <c r="I131" i="1"/>
  <c r="I119" i="1"/>
  <c r="I107" i="1"/>
  <c r="I95" i="1"/>
  <c r="I83" i="1"/>
  <c r="I71" i="1"/>
  <c r="I59" i="1"/>
  <c r="I35" i="1"/>
  <c r="I23" i="1"/>
  <c r="H100" i="2" l="1"/>
  <c r="H90" i="2"/>
  <c r="I136" i="1"/>
  <c r="I142" i="1"/>
  <c r="I141" i="1"/>
  <c r="I140" i="1"/>
  <c r="I139" i="1"/>
  <c r="I138" i="1"/>
  <c r="I137" i="1"/>
  <c r="I130" i="1"/>
  <c r="I129" i="1"/>
  <c r="I128" i="1"/>
  <c r="I127" i="1"/>
  <c r="I126" i="1"/>
  <c r="I125" i="1"/>
  <c r="I118" i="1"/>
  <c r="I117" i="1"/>
  <c r="I116" i="1"/>
  <c r="I115" i="1"/>
  <c r="I114" i="1"/>
  <c r="I113" i="1"/>
  <c r="I112" i="1"/>
  <c r="I106" i="1"/>
  <c r="I105" i="1"/>
  <c r="I104" i="1"/>
  <c r="I103" i="1"/>
  <c r="I102" i="1"/>
  <c r="I101" i="1"/>
  <c r="I100" i="1"/>
  <c r="I94" i="1"/>
  <c r="I93" i="1"/>
  <c r="I92" i="1"/>
  <c r="I91" i="1"/>
  <c r="I90" i="1"/>
  <c r="I89" i="1"/>
  <c r="I88" i="1"/>
  <c r="I82" i="1"/>
  <c r="I81" i="1"/>
  <c r="I80" i="1"/>
  <c r="I79" i="1"/>
  <c r="I78" i="1"/>
  <c r="I77" i="1"/>
  <c r="I76" i="1"/>
  <c r="I70" i="1"/>
  <c r="I69" i="1"/>
  <c r="I68" i="1"/>
  <c r="I67" i="1"/>
  <c r="I66" i="1"/>
  <c r="I65" i="1"/>
  <c r="I64" i="1"/>
  <c r="I53" i="1"/>
  <c r="I58" i="1"/>
  <c r="I57" i="1"/>
  <c r="I56" i="1"/>
  <c r="I55" i="1"/>
  <c r="I54" i="1"/>
  <c r="I10" i="1"/>
  <c r="I9" i="1"/>
  <c r="I8" i="1"/>
  <c r="I7" i="1"/>
  <c r="I6" i="1"/>
  <c r="I4" i="1"/>
  <c r="I41" i="1"/>
  <c r="I40" i="1"/>
  <c r="I46" i="1"/>
  <c r="I45" i="1"/>
  <c r="I44" i="1"/>
  <c r="I43" i="1"/>
  <c r="I42" i="1"/>
  <c r="I34" i="1"/>
  <c r="I33" i="1"/>
  <c r="I32" i="1"/>
  <c r="I31" i="1"/>
  <c r="I30" i="1"/>
  <c r="I29" i="1"/>
  <c r="I28" i="1"/>
  <c r="I20" i="1"/>
  <c r="I19" i="1"/>
  <c r="I18" i="1"/>
  <c r="I22" i="1"/>
  <c r="I21" i="1"/>
  <c r="I17" i="1"/>
  <c r="I16" i="1"/>
  <c r="I5" i="1"/>
  <c r="H101" i="2" l="1"/>
  <c r="H111" i="2"/>
  <c r="I48" i="1"/>
  <c r="J48" i="1" s="1"/>
  <c r="I144" i="1"/>
  <c r="J144" i="1" s="1"/>
  <c r="I84" i="1"/>
  <c r="J84" i="1" s="1"/>
  <c r="I108" i="1"/>
  <c r="J108" i="1" s="1"/>
  <c r="I96" i="1"/>
  <c r="J96" i="1" s="1"/>
  <c r="I120" i="1"/>
  <c r="J120" i="1" s="1"/>
  <c r="I72" i="1"/>
  <c r="J72" i="1" s="1"/>
  <c r="I132" i="1"/>
  <c r="J132" i="1" s="1"/>
  <c r="I60" i="1"/>
  <c r="J60" i="1" s="1"/>
  <c r="I12" i="1"/>
  <c r="I36" i="1"/>
  <c r="J36" i="1" s="1"/>
  <c r="I24" i="1"/>
  <c r="J24" i="1" s="1"/>
  <c r="H122" i="2" l="1"/>
  <c r="H112" i="2"/>
  <c r="J12" i="1"/>
  <c r="I14" i="1"/>
  <c r="H123" i="2" l="1"/>
  <c r="H133" i="2"/>
  <c r="I25" i="1"/>
  <c r="I26" i="1" s="1"/>
  <c r="I37" i="1" s="1"/>
  <c r="I38" i="1" s="1"/>
  <c r="I49" i="1" s="1"/>
  <c r="I50" i="1" s="1"/>
  <c r="I61" i="1" s="1"/>
  <c r="I62" i="1" s="1"/>
  <c r="I73" i="1" s="1"/>
  <c r="H137" i="2" l="1"/>
  <c r="H134" i="2"/>
  <c r="I74" i="1"/>
  <c r="I85" i="1" l="1"/>
  <c r="I86" i="1" s="1"/>
  <c r="I97" i="1" l="1"/>
  <c r="I98" i="1" s="1"/>
  <c r="I109" i="1" s="1"/>
  <c r="I110" i="1" s="1"/>
  <c r="I121" i="1" s="1"/>
  <c r="I122" i="1" s="1"/>
  <c r="I133" i="1" s="1"/>
  <c r="I134" i="1" l="1"/>
  <c r="I145" i="1" s="1"/>
  <c r="I146" i="1" l="1"/>
  <c r="I149" i="1" s="1"/>
</calcChain>
</file>

<file path=xl/sharedStrings.xml><?xml version="1.0" encoding="utf-8"?>
<sst xmlns="http://schemas.openxmlformats.org/spreadsheetml/2006/main" count="356" uniqueCount="71">
  <si>
    <t>DATA COMPRA</t>
  </si>
  <si>
    <t>TOTAL COMPRA</t>
  </si>
  <si>
    <t>DATA VENDA</t>
  </si>
  <si>
    <t>TOTAL VENDA</t>
  </si>
  <si>
    <t>JANEIRO</t>
  </si>
  <si>
    <t>MÊS DA VENDA</t>
  </si>
  <si>
    <t>GANHO / PREJUÍZO</t>
  </si>
  <si>
    <t>FEVEREIRO</t>
  </si>
  <si>
    <t>(EXEMPLO)</t>
  </si>
  <si>
    <t>RESULTADO DE FEVEREIRO</t>
  </si>
  <si>
    <t>RESULTADO DE JANEIRO</t>
  </si>
  <si>
    <t>IMPOSTO A PAGAR ATÉ FIM DE FEVEREIRO</t>
  </si>
  <si>
    <t>IMPOSTO A PAGAR ATÉ FIM DE MARÇO</t>
  </si>
  <si>
    <t>MARÇO</t>
  </si>
  <si>
    <t>RESULTADO DE MARÇO</t>
  </si>
  <si>
    <t>IMPOSTO A PAGAR ATÉ FIM DE ABRIL</t>
  </si>
  <si>
    <t>ABRIL</t>
  </si>
  <si>
    <t>RESULTADO DE ABRIL</t>
  </si>
  <si>
    <t>PREJUÍZO ANTERIOR A COMPENSAR</t>
  </si>
  <si>
    <t>IMPOSTO A PAGAR ATÉ FIM DE MAIO</t>
  </si>
  <si>
    <t>MAIO</t>
  </si>
  <si>
    <t>RESULTADO DE MAIO</t>
  </si>
  <si>
    <t>IMPOSTO A PAGAR ATÉ FIM DE JUNHO</t>
  </si>
  <si>
    <t>JUNHO</t>
  </si>
  <si>
    <t>RESULTADO DE JUNHO</t>
  </si>
  <si>
    <t>IMPOSTO A PAGAR ATÉ FIM DE JULHO</t>
  </si>
  <si>
    <t>JULHO</t>
  </si>
  <si>
    <t>RESULTADO DE JULHO</t>
  </si>
  <si>
    <t>IMPOSTO A PAGAR ATÉ FIM DE AGOSTO</t>
  </si>
  <si>
    <t>AGOSTO</t>
  </si>
  <si>
    <t>RESULTADO DE AGOSTO</t>
  </si>
  <si>
    <t>IMPOSTO A PAGAR ATÉ FIM DE SETEMBRO</t>
  </si>
  <si>
    <t>SETEMBRO</t>
  </si>
  <si>
    <t>RESULTADO DE SETEMBRO</t>
  </si>
  <si>
    <t>IMPOSTO A PAGAR ATÉ FIM DE OUTUBRO</t>
  </si>
  <si>
    <t>OUTUBRO</t>
  </si>
  <si>
    <t>RESULTADO DE OUTUBRO</t>
  </si>
  <si>
    <t>IMPOSTO A PAGAR ATÉ FIM DE NOVEMBRO</t>
  </si>
  <si>
    <t>NOVEMBRO</t>
  </si>
  <si>
    <t>RESULTADO DE NOVEMBRO</t>
  </si>
  <si>
    <t>IMPOSTO A PAGAR ATÉ FIM DE DEZEMBRO</t>
  </si>
  <si>
    <t>DEZEMBRO</t>
  </si>
  <si>
    <t>RESULTADO DE DEZEMBRO</t>
  </si>
  <si>
    <t>IMPOSTO A PAGAR ATÉ FIM DE JANEIRO</t>
  </si>
  <si>
    <t>PREJUÍZO (SE HOUVER) A COMPENSAR EM JANEIRO</t>
  </si>
  <si>
    <t>(SE PRECISAR DE MAIS ESPAÇO EM ALGUM MÊS, BASTA USAR O COMANDO "INSERIR LINHA INTEIRA" COM O BOTÃO DIREITO DO MOUSE)</t>
  </si>
  <si>
    <t>AÇÃO (CÓDIGO)</t>
  </si>
  <si>
    <t>QUANT.</t>
  </si>
  <si>
    <t>ABCD (ABCD4)</t>
  </si>
  <si>
    <t>PLANILHA PARA OPERAÇÕES "COMUNS" (COMPRA E VENDA EM DIAS DIFERENTES) DE AÇÕES</t>
  </si>
  <si>
    <t>VENDAS SOMARAM ATÉ R$ 20 MIL NO MÊS?</t>
  </si>
  <si>
    <t>DEFG (DEFG3)</t>
  </si>
  <si>
    <t>PREJUÍZO DO ANO ANTERIOR A COMPENSAR</t>
  </si>
  <si>
    <t>(TRANSPORTE ESSE VALOR PARA A CÉLULA "PREJUÍZO DO ANO ANTERIOR A COMPENSAR" NA PLANILHA DE "OPERAÇÕES COMUNS" DE JANEIRO DO PRÓXIMO ANO)</t>
  </si>
  <si>
    <t>(SE PRECISAR DE MAIS LINHAS EM ALGUM MÊS, BASTA USAR O COMANDO "INSERIR LINHA INTEIRA" COM O BOTÃO DIREITO DO MOUSE E COPIAR A FÓRMULA DA COLUNA "I")</t>
  </si>
  <si>
    <t>DATA</t>
  </si>
  <si>
    <t>PLANILHA PARA OPERAÇÕES "DAY-TRADE" (COMPRA E VENDA NO MESMO DIA) DE AÇÕES</t>
  </si>
  <si>
    <t>(TRANSPORTE ESSE VALOR PARA A CÉLULA "PREJUÍZO DO ANO ANTERIOR A COMPENSAR" NA PLANILHA DE OPERAÇÕES "DAY-TRADE" DE JANEIRO DO PRÓXIMO ANO)</t>
  </si>
  <si>
    <t>LOJA BOA PN (CBOA4)</t>
  </si>
  <si>
    <t>ABCD ON (ABCD3)</t>
  </si>
  <si>
    <t xml:space="preserve"> MÊS</t>
  </si>
  <si>
    <t>ABCD PN (ABCD4)</t>
  </si>
  <si>
    <t>LOJA BOA PN (LBOA4)</t>
  </si>
  <si>
    <t>LOJA BOA ON (LBOA3)</t>
  </si>
  <si>
    <t>CASA BOA PN (CBOA4)</t>
  </si>
  <si>
    <t>DEFG UNIT (DEFG11)</t>
  </si>
  <si>
    <t>(INFORME O PREJUÍZO ACUMULADO COM "DAY-TRADE" ATÉ DEZEMBRO DO ANO ANTERIOR, SE HOUVER. NÃO ESQUEÇA DO SINAL NEGATIVO NA FRENTE DO NÚMERO)</t>
  </si>
  <si>
    <t>(INFORME PREJUÍZO ACUMULADO COM "OPERAÇÕES COMUNS" ATÉ DEZEMBRO DO ANO ANTERIOR, SE HOUVER. NÃO ESQUEÇA DO SINAL NEGATIVO NA FRENTE DO NÚMERO)</t>
  </si>
  <si>
    <t>(NA HORA DE PREENCHER O DARF NÃO ESQUEÇA DE SOMAR ESSE VALOR COM O IMPOSTO DAS OPERAÇÕES "DAY-TRADE" DO MESMO MÊS)</t>
  </si>
  <si>
    <t>(NA HORA DE PREENCHER O DARF NÃO ESQUEÇA DE SOMAR ESSE VALOR COM O IMPOSTO DAS OPERAÇÕES "COMUNS" DO MESMO MÊS)</t>
  </si>
  <si>
    <t>UOL ECONOMIA - IMPOSTO DE RENDA - 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</si>
</sst>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FFCC00"/>
      </patternFill>
    </fill>
    <fill>
      <patternFill patternType="solid">
        <fgColor theme="9" tint="0.39997558519241921"/>
        <bgColor rgb="FFFFCC00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9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shrinkToFit="1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/>
    <xf numFmtId="4" fontId="5" fillId="0" borderId="3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1" xfId="0" applyFont="1" applyBorder="1"/>
    <xf numFmtId="4" fontId="8" fillId="0" borderId="2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3" fillId="2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0" xfId="0" applyFont="1"/>
    <xf numFmtId="0" fontId="2" fillId="0" borderId="7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5EF4-D872-420A-8413-3D72B8DC5541}">
  <dimension ref="B1:J149"/>
  <sheetViews>
    <sheetView tabSelected="1" workbookViewId="0">
      <selection activeCell="L3" sqref="L3"/>
    </sheetView>
  </sheetViews>
  <sheetFormatPr defaultRowHeight="15" x14ac:dyDescent="0.25"/>
  <cols>
    <col min="2" max="2" width="15.28515625" customWidth="1"/>
    <col min="3" max="3" width="14.7109375" bestFit="1" customWidth="1"/>
    <col min="4" max="4" width="22.85546875" customWidth="1"/>
    <col min="5" max="5" width="8" customWidth="1"/>
    <col min="6" max="6" width="16.28515625" customWidth="1"/>
    <col min="7" max="7" width="14.7109375" customWidth="1"/>
    <col min="8" max="8" width="17.85546875" customWidth="1"/>
    <col min="9" max="9" width="18" customWidth="1"/>
    <col min="10" max="10" width="10.7109375" bestFit="1" customWidth="1"/>
  </cols>
  <sheetData>
    <row r="1" spans="2:10" ht="19.5" thickBot="1" x14ac:dyDescent="0.35">
      <c r="B1" s="71" t="s">
        <v>70</v>
      </c>
      <c r="C1" s="70"/>
      <c r="D1" s="70"/>
      <c r="E1" s="70"/>
      <c r="F1" s="70"/>
      <c r="G1" s="70"/>
      <c r="H1" s="70"/>
      <c r="I1" s="70"/>
    </row>
    <row r="2" spans="2:10" ht="16.5" thickBot="1" x14ac:dyDescent="0.3">
      <c r="B2" s="54" t="s">
        <v>49</v>
      </c>
      <c r="C2" s="55"/>
      <c r="D2" s="55"/>
      <c r="E2" s="55"/>
      <c r="F2" s="55"/>
      <c r="G2" s="55"/>
      <c r="H2" s="55"/>
      <c r="I2" s="56"/>
    </row>
    <row r="3" spans="2:10" x14ac:dyDescent="0.25">
      <c r="B3" s="29" t="s">
        <v>5</v>
      </c>
      <c r="C3" s="30" t="s">
        <v>0</v>
      </c>
      <c r="D3" s="31" t="s">
        <v>46</v>
      </c>
      <c r="E3" s="31" t="s">
        <v>47</v>
      </c>
      <c r="F3" s="32" t="s">
        <v>1</v>
      </c>
      <c r="G3" s="32" t="s">
        <v>2</v>
      </c>
      <c r="H3" s="32" t="s">
        <v>3</v>
      </c>
      <c r="I3" s="32" t="s">
        <v>6</v>
      </c>
      <c r="J3" s="11"/>
    </row>
    <row r="4" spans="2:10" x14ac:dyDescent="0.25">
      <c r="B4" s="50" t="s">
        <v>4</v>
      </c>
      <c r="C4" s="5">
        <v>43220</v>
      </c>
      <c r="D4" s="8" t="s">
        <v>48</v>
      </c>
      <c r="E4" s="2">
        <v>100</v>
      </c>
      <c r="F4" s="4">
        <v>10035.450000000001</v>
      </c>
      <c r="G4" s="1">
        <v>43838</v>
      </c>
      <c r="H4" s="3">
        <v>11560.1</v>
      </c>
      <c r="I4" s="3">
        <f t="shared" ref="I4:I10" si="0">H4-F4</f>
        <v>1524.6499999999996</v>
      </c>
      <c r="J4" s="13" t="s">
        <v>8</v>
      </c>
    </row>
    <row r="5" spans="2:10" x14ac:dyDescent="0.25">
      <c r="B5" s="50"/>
      <c r="C5" s="7">
        <v>43799</v>
      </c>
      <c r="D5" s="6" t="s">
        <v>63</v>
      </c>
      <c r="E5" s="2">
        <v>200</v>
      </c>
      <c r="F5" s="4">
        <v>23045</v>
      </c>
      <c r="G5" s="1">
        <v>43840</v>
      </c>
      <c r="H5" s="3">
        <v>24032.45</v>
      </c>
      <c r="I5" s="3">
        <f t="shared" si="0"/>
        <v>987.45000000000073</v>
      </c>
      <c r="J5" s="13" t="s">
        <v>8</v>
      </c>
    </row>
    <row r="6" spans="2:10" x14ac:dyDescent="0.25">
      <c r="B6" s="50"/>
      <c r="C6" s="7"/>
      <c r="D6" s="6"/>
      <c r="E6" s="2"/>
      <c r="F6" s="4"/>
      <c r="G6" s="1"/>
      <c r="H6" s="3"/>
      <c r="I6" s="3">
        <f t="shared" si="0"/>
        <v>0</v>
      </c>
      <c r="J6" s="13"/>
    </row>
    <row r="7" spans="2:10" x14ac:dyDescent="0.25">
      <c r="B7" s="50"/>
      <c r="C7" s="7"/>
      <c r="D7" s="6"/>
      <c r="E7" s="2"/>
      <c r="F7" s="4"/>
      <c r="G7" s="1"/>
      <c r="H7" s="3"/>
      <c r="I7" s="3">
        <f t="shared" si="0"/>
        <v>0</v>
      </c>
      <c r="J7" s="13" t="s">
        <v>54</v>
      </c>
    </row>
    <row r="8" spans="2:10" x14ac:dyDescent="0.25">
      <c r="B8" s="50"/>
      <c r="C8" s="7"/>
      <c r="D8" s="6"/>
      <c r="E8" s="2"/>
      <c r="F8" s="4"/>
      <c r="G8" s="1"/>
      <c r="H8" s="3"/>
      <c r="I8" s="3">
        <f t="shared" si="0"/>
        <v>0</v>
      </c>
      <c r="J8" s="13"/>
    </row>
    <row r="9" spans="2:10" x14ac:dyDescent="0.25">
      <c r="B9" s="50"/>
      <c r="C9" s="7"/>
      <c r="D9" s="6"/>
      <c r="E9" s="2"/>
      <c r="F9" s="4"/>
      <c r="G9" s="1"/>
      <c r="H9" s="3"/>
      <c r="I9" s="3">
        <f t="shared" si="0"/>
        <v>0</v>
      </c>
      <c r="J9" s="11"/>
    </row>
    <row r="10" spans="2:10" x14ac:dyDescent="0.25">
      <c r="B10" s="50"/>
      <c r="C10" s="7"/>
      <c r="D10" s="6"/>
      <c r="E10" s="2"/>
      <c r="F10" s="20"/>
      <c r="G10" s="21"/>
      <c r="H10" s="9"/>
      <c r="I10" s="3">
        <f t="shared" si="0"/>
        <v>0</v>
      </c>
      <c r="J10" s="11"/>
    </row>
    <row r="11" spans="2:10" x14ac:dyDescent="0.25">
      <c r="B11" s="14"/>
      <c r="C11" s="15"/>
      <c r="D11" s="16"/>
      <c r="E11" s="17"/>
      <c r="F11" s="52" t="s">
        <v>50</v>
      </c>
      <c r="G11" s="53"/>
      <c r="H11" s="53"/>
      <c r="I11" s="19" t="str">
        <f>IF(SUM(H4:H10)&lt;20000.01,"SIM","NÃO")</f>
        <v>NÃO</v>
      </c>
      <c r="J11" s="18"/>
    </row>
    <row r="12" spans="2:10" ht="15.75" thickBot="1" x14ac:dyDescent="0.3">
      <c r="B12" s="11"/>
      <c r="C12" s="11"/>
      <c r="D12" s="11"/>
      <c r="E12" s="11"/>
      <c r="F12" s="41" t="s">
        <v>10</v>
      </c>
      <c r="G12" s="42"/>
      <c r="H12" s="43"/>
      <c r="I12" s="28">
        <f>SUM(I4:I10)</f>
        <v>2512.1000000000004</v>
      </c>
      <c r="J12" s="19" t="str">
        <f>IF(AND(I11="SIM",I12&gt;0),"ISENTO"," ")</f>
        <v xml:space="preserve"> </v>
      </c>
    </row>
    <row r="13" spans="2:10" ht="15.75" thickBot="1" x14ac:dyDescent="0.3">
      <c r="B13" s="11"/>
      <c r="C13" s="11"/>
      <c r="D13" s="11"/>
      <c r="E13" s="11"/>
      <c r="F13" s="57" t="s">
        <v>52</v>
      </c>
      <c r="G13" s="57"/>
      <c r="H13" s="58"/>
      <c r="I13" s="26">
        <v>0</v>
      </c>
      <c r="J13" s="13" t="s">
        <v>67</v>
      </c>
    </row>
    <row r="14" spans="2:10" ht="15.75" thickBot="1" x14ac:dyDescent="0.3">
      <c r="B14" s="12"/>
      <c r="C14" s="12"/>
      <c r="D14" s="12"/>
      <c r="E14" s="12"/>
      <c r="F14" s="51" t="s">
        <v>11</v>
      </c>
      <c r="G14" s="46"/>
      <c r="H14" s="46"/>
      <c r="I14" s="23">
        <f>IF(AND((I12+I13)&gt;0,(I11="NÃO")),(I12+I13)*0.15,0)</f>
        <v>376.81500000000005</v>
      </c>
      <c r="J14" s="13" t="s">
        <v>68</v>
      </c>
    </row>
    <row r="15" spans="2:10" x14ac:dyDescent="0.25">
      <c r="B15" s="29" t="s">
        <v>5</v>
      </c>
      <c r="C15" s="30" t="s">
        <v>0</v>
      </c>
      <c r="D15" s="31" t="s">
        <v>46</v>
      </c>
      <c r="E15" s="31" t="s">
        <v>47</v>
      </c>
      <c r="F15" s="32" t="s">
        <v>1</v>
      </c>
      <c r="G15" s="32" t="s">
        <v>2</v>
      </c>
      <c r="H15" s="32" t="s">
        <v>3</v>
      </c>
      <c r="I15" s="32" t="s">
        <v>6</v>
      </c>
      <c r="J15" s="11"/>
    </row>
    <row r="16" spans="2:10" x14ac:dyDescent="0.25">
      <c r="B16" s="50" t="s">
        <v>7</v>
      </c>
      <c r="C16" s="5">
        <v>43666</v>
      </c>
      <c r="D16" s="8" t="s">
        <v>51</v>
      </c>
      <c r="E16" s="2">
        <v>200</v>
      </c>
      <c r="F16" s="4">
        <v>13245.98</v>
      </c>
      <c r="G16" s="1">
        <v>43866</v>
      </c>
      <c r="H16" s="3">
        <v>11560.1</v>
      </c>
      <c r="I16" s="3">
        <f t="shared" ref="I16:I22" si="1">H16-F16</f>
        <v>-1685.8799999999992</v>
      </c>
      <c r="J16" s="13" t="s">
        <v>8</v>
      </c>
    </row>
    <row r="17" spans="2:10" x14ac:dyDescent="0.25">
      <c r="B17" s="50"/>
      <c r="C17" s="5"/>
      <c r="D17" s="8"/>
      <c r="E17" s="2"/>
      <c r="F17" s="4"/>
      <c r="G17" s="1"/>
      <c r="H17" s="3"/>
      <c r="I17" s="3">
        <f t="shared" si="1"/>
        <v>0</v>
      </c>
      <c r="J17" s="11"/>
    </row>
    <row r="18" spans="2:10" x14ac:dyDescent="0.25">
      <c r="B18" s="50"/>
      <c r="C18" s="5"/>
      <c r="D18" s="8"/>
      <c r="E18" s="2"/>
      <c r="F18" s="4"/>
      <c r="G18" s="1"/>
      <c r="H18" s="3"/>
      <c r="I18" s="3">
        <f t="shared" si="1"/>
        <v>0</v>
      </c>
      <c r="J18" s="11"/>
    </row>
    <row r="19" spans="2:10" x14ac:dyDescent="0.25">
      <c r="B19" s="50"/>
      <c r="C19" s="5"/>
      <c r="D19" s="8"/>
      <c r="E19" s="2"/>
      <c r="F19" s="4"/>
      <c r="G19" s="1"/>
      <c r="H19" s="3"/>
      <c r="I19" s="3">
        <f t="shared" si="1"/>
        <v>0</v>
      </c>
      <c r="J19" s="11"/>
    </row>
    <row r="20" spans="2:10" x14ac:dyDescent="0.25">
      <c r="B20" s="50"/>
      <c r="C20" s="5"/>
      <c r="D20" s="8"/>
      <c r="E20" s="2"/>
      <c r="F20" s="4"/>
      <c r="G20" s="1"/>
      <c r="H20" s="3"/>
      <c r="I20" s="3">
        <f t="shared" si="1"/>
        <v>0</v>
      </c>
      <c r="J20" s="11"/>
    </row>
    <row r="21" spans="2:10" x14ac:dyDescent="0.25">
      <c r="B21" s="50"/>
      <c r="C21" s="5"/>
      <c r="D21" s="8"/>
      <c r="E21" s="2"/>
      <c r="F21" s="4"/>
      <c r="G21" s="1"/>
      <c r="H21" s="3"/>
      <c r="I21" s="3">
        <f t="shared" si="1"/>
        <v>0</v>
      </c>
      <c r="J21" s="11"/>
    </row>
    <row r="22" spans="2:10" x14ac:dyDescent="0.25">
      <c r="B22" s="50"/>
      <c r="C22" s="5"/>
      <c r="D22" s="8"/>
      <c r="E22" s="2"/>
      <c r="F22" s="20"/>
      <c r="G22" s="21"/>
      <c r="H22" s="9"/>
      <c r="I22" s="3">
        <f t="shared" si="1"/>
        <v>0</v>
      </c>
      <c r="J22" s="11"/>
    </row>
    <row r="23" spans="2:10" x14ac:dyDescent="0.25">
      <c r="B23" s="14"/>
      <c r="C23" s="15"/>
      <c r="D23" s="16"/>
      <c r="E23" s="17"/>
      <c r="F23" s="52" t="s">
        <v>50</v>
      </c>
      <c r="G23" s="53"/>
      <c r="H23" s="53"/>
      <c r="I23" s="19" t="str">
        <f>IF(SUM(H16:H22)&lt;20000.01,"SIM","NÃO")</f>
        <v>SIM</v>
      </c>
      <c r="J23" s="11"/>
    </row>
    <row r="24" spans="2:10" x14ac:dyDescent="0.25">
      <c r="B24" s="11"/>
      <c r="C24" s="11"/>
      <c r="D24" s="11"/>
      <c r="E24" s="11"/>
      <c r="F24" s="41" t="s">
        <v>9</v>
      </c>
      <c r="G24" s="42"/>
      <c r="H24" s="43"/>
      <c r="I24" s="19">
        <f>SUM(I16:I22)</f>
        <v>-1685.8799999999992</v>
      </c>
      <c r="J24" s="19" t="str">
        <f>IF(AND(I23="SIM",I24&gt;0),"ISENTO"," ")</f>
        <v xml:space="preserve"> </v>
      </c>
    </row>
    <row r="25" spans="2:10" ht="15.75" thickBot="1" x14ac:dyDescent="0.3">
      <c r="B25" s="11"/>
      <c r="C25" s="11"/>
      <c r="D25" s="11"/>
      <c r="E25" s="11"/>
      <c r="F25" s="44" t="s">
        <v>18</v>
      </c>
      <c r="G25" s="44"/>
      <c r="H25" s="44"/>
      <c r="I25" s="22">
        <f>IF(AND(I14=0,I12&gt;0),IF(I11="SIM",I13,(I12+I13)),IF(AND(I14&gt;0,(I12+I13)&gt;0),0,(I12+I13)))</f>
        <v>0</v>
      </c>
      <c r="J25" s="11"/>
    </row>
    <row r="26" spans="2:10" ht="15.75" thickBot="1" x14ac:dyDescent="0.3">
      <c r="B26" s="12"/>
      <c r="C26" s="12"/>
      <c r="D26" s="12"/>
      <c r="E26" s="12"/>
      <c r="F26" s="51" t="s">
        <v>12</v>
      </c>
      <c r="G26" s="46"/>
      <c r="H26" s="46"/>
      <c r="I26" s="23">
        <f>IF(AND((I24+I25)&gt;0,(I23="NÃO")),(I24+I25)*0.15,0)</f>
        <v>0</v>
      </c>
      <c r="J26" s="13" t="s">
        <v>68</v>
      </c>
    </row>
    <row r="27" spans="2:10" x14ac:dyDescent="0.25">
      <c r="B27" s="29" t="s">
        <v>5</v>
      </c>
      <c r="C27" s="30" t="s">
        <v>0</v>
      </c>
      <c r="D27" s="31" t="s">
        <v>46</v>
      </c>
      <c r="E27" s="31" t="s">
        <v>47</v>
      </c>
      <c r="F27" s="32" t="s">
        <v>1</v>
      </c>
      <c r="G27" s="32" t="s">
        <v>2</v>
      </c>
      <c r="H27" s="32" t="s">
        <v>3</v>
      </c>
      <c r="I27" s="32" t="s">
        <v>6</v>
      </c>
    </row>
    <row r="28" spans="2:10" x14ac:dyDescent="0.25">
      <c r="B28" s="50" t="s">
        <v>13</v>
      </c>
      <c r="C28" s="5">
        <v>42957</v>
      </c>
      <c r="D28" s="8" t="s">
        <v>48</v>
      </c>
      <c r="E28" s="2">
        <v>100</v>
      </c>
      <c r="F28" s="4">
        <v>10567</v>
      </c>
      <c r="G28" s="1">
        <v>43900</v>
      </c>
      <c r="H28" s="3">
        <v>11560.1</v>
      </c>
      <c r="I28" s="3">
        <f t="shared" ref="I28:I34" si="2">H28-F28</f>
        <v>993.10000000000036</v>
      </c>
      <c r="J28" s="13" t="s">
        <v>8</v>
      </c>
    </row>
    <row r="29" spans="2:10" x14ac:dyDescent="0.25">
      <c r="B29" s="50"/>
      <c r="C29" s="5"/>
      <c r="D29" s="8"/>
      <c r="E29" s="2"/>
      <c r="F29" s="4"/>
      <c r="G29" s="1"/>
      <c r="H29" s="3"/>
      <c r="I29" s="3">
        <f t="shared" si="2"/>
        <v>0</v>
      </c>
    </row>
    <row r="30" spans="2:10" x14ac:dyDescent="0.25">
      <c r="B30" s="50"/>
      <c r="C30" s="5"/>
      <c r="D30" s="8"/>
      <c r="E30" s="2"/>
      <c r="F30" s="4"/>
      <c r="G30" s="1"/>
      <c r="H30" s="3"/>
      <c r="I30" s="3">
        <f t="shared" si="2"/>
        <v>0</v>
      </c>
    </row>
    <row r="31" spans="2:10" x14ac:dyDescent="0.25">
      <c r="B31" s="50"/>
      <c r="C31" s="5"/>
      <c r="D31" s="8"/>
      <c r="E31" s="2"/>
      <c r="F31" s="4"/>
      <c r="G31" s="1"/>
      <c r="H31" s="3"/>
      <c r="I31" s="3">
        <f t="shared" si="2"/>
        <v>0</v>
      </c>
    </row>
    <row r="32" spans="2:10" x14ac:dyDescent="0.25">
      <c r="B32" s="50"/>
      <c r="C32" s="5"/>
      <c r="D32" s="8"/>
      <c r="E32" s="2"/>
      <c r="F32" s="4"/>
      <c r="G32" s="1"/>
      <c r="H32" s="3"/>
      <c r="I32" s="3">
        <f t="shared" si="2"/>
        <v>0</v>
      </c>
    </row>
    <row r="33" spans="2:10" x14ac:dyDescent="0.25">
      <c r="B33" s="50"/>
      <c r="C33" s="5"/>
      <c r="D33" s="8"/>
      <c r="E33" s="2"/>
      <c r="F33" s="4"/>
      <c r="G33" s="1"/>
      <c r="H33" s="3"/>
      <c r="I33" s="3">
        <f t="shared" si="2"/>
        <v>0</v>
      </c>
    </row>
    <row r="34" spans="2:10" x14ac:dyDescent="0.25">
      <c r="B34" s="50"/>
      <c r="C34" s="5"/>
      <c r="D34" s="8"/>
      <c r="E34" s="2"/>
      <c r="F34" s="4"/>
      <c r="G34" s="1"/>
      <c r="H34" s="9"/>
      <c r="I34" s="3">
        <f t="shared" si="2"/>
        <v>0</v>
      </c>
    </row>
    <row r="35" spans="2:10" x14ac:dyDescent="0.25">
      <c r="B35" s="14"/>
      <c r="C35" s="15"/>
      <c r="D35" s="16"/>
      <c r="E35" s="17"/>
      <c r="F35" s="52" t="s">
        <v>50</v>
      </c>
      <c r="G35" s="53"/>
      <c r="H35" s="53"/>
      <c r="I35" s="19" t="str">
        <f>IF(SUM(H28:H34)&lt;20000.01,"SIM","NÃO")</f>
        <v>SIM</v>
      </c>
    </row>
    <row r="36" spans="2:10" x14ac:dyDescent="0.25">
      <c r="B36" s="11"/>
      <c r="C36" s="11"/>
      <c r="D36" s="11"/>
      <c r="E36" s="11"/>
      <c r="F36" s="41" t="s">
        <v>14</v>
      </c>
      <c r="G36" s="42"/>
      <c r="H36" s="43"/>
      <c r="I36" s="19">
        <f>SUM(I28:I34)</f>
        <v>993.10000000000036</v>
      </c>
      <c r="J36" s="19" t="str">
        <f>IF(AND(I35="SIM",I36&gt;0),"ISENTO"," ")</f>
        <v>ISENTO</v>
      </c>
    </row>
    <row r="37" spans="2:10" ht="15.75" thickBot="1" x14ac:dyDescent="0.3">
      <c r="B37" s="11"/>
      <c r="C37" s="11"/>
      <c r="D37" s="11"/>
      <c r="E37" s="11"/>
      <c r="F37" s="44" t="s">
        <v>18</v>
      </c>
      <c r="G37" s="44"/>
      <c r="H37" s="44"/>
      <c r="I37" s="22">
        <f>IF(AND(I26=0,I24&gt;0),IF(I23="SIM",I25,(I24+I25)),IF(AND(I26&gt;0,(I24+I25)&gt;0),0,(I24+I25)))</f>
        <v>-1685.8799999999992</v>
      </c>
    </row>
    <row r="38" spans="2:10" ht="15.75" thickBot="1" x14ac:dyDescent="0.3">
      <c r="B38" s="12"/>
      <c r="C38" s="12"/>
      <c r="D38" s="12"/>
      <c r="E38" s="12"/>
      <c r="F38" s="51" t="s">
        <v>15</v>
      </c>
      <c r="G38" s="46"/>
      <c r="H38" s="46"/>
      <c r="I38" s="23">
        <f>IF(AND((I36+I37)&gt;0,(I35="NÃO")),(I36+I37)*0.15,0)</f>
        <v>0</v>
      </c>
      <c r="J38" s="13" t="s">
        <v>68</v>
      </c>
    </row>
    <row r="39" spans="2:10" x14ac:dyDescent="0.25">
      <c r="B39" s="29" t="s">
        <v>5</v>
      </c>
      <c r="C39" s="30" t="s">
        <v>0</v>
      </c>
      <c r="D39" s="31" t="s">
        <v>46</v>
      </c>
      <c r="E39" s="31" t="s">
        <v>47</v>
      </c>
      <c r="F39" s="32" t="s">
        <v>1</v>
      </c>
      <c r="G39" s="32" t="s">
        <v>2</v>
      </c>
      <c r="H39" s="32" t="s">
        <v>3</v>
      </c>
      <c r="I39" s="32" t="s">
        <v>6</v>
      </c>
    </row>
    <row r="40" spans="2:10" x14ac:dyDescent="0.25">
      <c r="B40" s="50" t="s">
        <v>16</v>
      </c>
      <c r="C40" s="5">
        <v>43301</v>
      </c>
      <c r="D40" s="8" t="s">
        <v>61</v>
      </c>
      <c r="E40" s="2">
        <v>100</v>
      </c>
      <c r="F40" s="4">
        <v>5034.2299999999996</v>
      </c>
      <c r="G40" s="1">
        <v>43931</v>
      </c>
      <c r="H40" s="3">
        <v>11560.1</v>
      </c>
      <c r="I40" s="3">
        <f t="shared" ref="I40:I46" si="3">H40-F40</f>
        <v>6525.8700000000008</v>
      </c>
      <c r="J40" s="13" t="s">
        <v>8</v>
      </c>
    </row>
    <row r="41" spans="2:10" x14ac:dyDescent="0.25">
      <c r="B41" s="50"/>
      <c r="C41" s="7">
        <v>43480</v>
      </c>
      <c r="D41" s="6" t="s">
        <v>62</v>
      </c>
      <c r="E41" s="2">
        <v>100</v>
      </c>
      <c r="F41" s="4">
        <v>5045</v>
      </c>
      <c r="G41" s="1">
        <v>43936</v>
      </c>
      <c r="H41" s="3">
        <v>8346</v>
      </c>
      <c r="I41" s="3">
        <f t="shared" si="3"/>
        <v>3301</v>
      </c>
      <c r="J41" s="13" t="s">
        <v>8</v>
      </c>
    </row>
    <row r="42" spans="2:10" x14ac:dyDescent="0.25">
      <c r="B42" s="50"/>
      <c r="C42" s="5"/>
      <c r="D42" s="8"/>
      <c r="E42" s="2"/>
      <c r="F42" s="4"/>
      <c r="G42" s="1"/>
      <c r="H42" s="3"/>
      <c r="I42" s="3">
        <f t="shared" si="3"/>
        <v>0</v>
      </c>
    </row>
    <row r="43" spans="2:10" x14ac:dyDescent="0.25">
      <c r="B43" s="50"/>
      <c r="C43" s="5"/>
      <c r="D43" s="8"/>
      <c r="E43" s="2"/>
      <c r="F43" s="4"/>
      <c r="G43" s="1"/>
      <c r="H43" s="3"/>
      <c r="I43" s="3">
        <f t="shared" si="3"/>
        <v>0</v>
      </c>
    </row>
    <row r="44" spans="2:10" x14ac:dyDescent="0.25">
      <c r="B44" s="50"/>
      <c r="C44" s="5"/>
      <c r="D44" s="8"/>
      <c r="E44" s="2"/>
      <c r="F44" s="4"/>
      <c r="G44" s="1"/>
      <c r="H44" s="3"/>
      <c r="I44" s="3">
        <f t="shared" si="3"/>
        <v>0</v>
      </c>
    </row>
    <row r="45" spans="2:10" x14ac:dyDescent="0.25">
      <c r="B45" s="50"/>
      <c r="C45" s="5"/>
      <c r="D45" s="8"/>
      <c r="E45" s="2"/>
      <c r="F45" s="4"/>
      <c r="G45" s="1"/>
      <c r="H45" s="3"/>
      <c r="I45" s="3">
        <f t="shared" si="3"/>
        <v>0</v>
      </c>
    </row>
    <row r="46" spans="2:10" x14ac:dyDescent="0.25">
      <c r="B46" s="50"/>
      <c r="C46" s="5"/>
      <c r="D46" s="8"/>
      <c r="E46" s="2"/>
      <c r="F46" s="4"/>
      <c r="G46" s="1"/>
      <c r="H46" s="9"/>
      <c r="I46" s="3">
        <f t="shared" si="3"/>
        <v>0</v>
      </c>
    </row>
    <row r="47" spans="2:10" x14ac:dyDescent="0.25">
      <c r="B47" s="14"/>
      <c r="C47" s="15"/>
      <c r="D47" s="16"/>
      <c r="E47" s="17"/>
      <c r="F47" s="52" t="s">
        <v>50</v>
      </c>
      <c r="G47" s="53"/>
      <c r="H47" s="53"/>
      <c r="I47" s="19" t="str">
        <f>IF(SUM(H40:H46)&lt;20000.01,"SIM","NÃO")</f>
        <v>SIM</v>
      </c>
    </row>
    <row r="48" spans="2:10" x14ac:dyDescent="0.25">
      <c r="B48" s="11"/>
      <c r="C48" s="11"/>
      <c r="D48" s="11"/>
      <c r="E48" s="11"/>
      <c r="F48" s="41" t="s">
        <v>17</v>
      </c>
      <c r="G48" s="42"/>
      <c r="H48" s="43"/>
      <c r="I48" s="19">
        <f>SUM(I40:I46)</f>
        <v>9826.8700000000008</v>
      </c>
      <c r="J48" s="19" t="str">
        <f>IF(AND(I47="SIM",I48&gt;0),"ISENTO"," ")</f>
        <v>ISENTO</v>
      </c>
    </row>
    <row r="49" spans="2:10" ht="15.75" thickBot="1" x14ac:dyDescent="0.3">
      <c r="B49" s="11"/>
      <c r="C49" s="11"/>
      <c r="D49" s="11"/>
      <c r="E49" s="11"/>
      <c r="F49" s="44" t="s">
        <v>18</v>
      </c>
      <c r="G49" s="44"/>
      <c r="H49" s="44"/>
      <c r="I49" s="22">
        <f>IF(AND(I38=0,I36&gt;0),IF(I35="SIM",I37,(I36+I37)),IF(AND(I38&gt;0,(I36+I37)&gt;0),0,(I36+I37)))</f>
        <v>-1685.8799999999992</v>
      </c>
    </row>
    <row r="50" spans="2:10" ht="15.75" thickBot="1" x14ac:dyDescent="0.3">
      <c r="B50" s="12"/>
      <c r="C50" s="12"/>
      <c r="D50" s="12"/>
      <c r="E50" s="12"/>
      <c r="F50" s="51" t="s">
        <v>19</v>
      </c>
      <c r="G50" s="46"/>
      <c r="H50" s="46"/>
      <c r="I50" s="23">
        <f>IF(AND((I48+I49)&gt;0,(I47="NÃO")),(I48+I49)*0.15,0)</f>
        <v>0</v>
      </c>
      <c r="J50" s="13" t="s">
        <v>68</v>
      </c>
    </row>
    <row r="51" spans="2:10" x14ac:dyDescent="0.25">
      <c r="B51" s="29" t="s">
        <v>5</v>
      </c>
      <c r="C51" s="30" t="s">
        <v>0</v>
      </c>
      <c r="D51" s="31" t="s">
        <v>46</v>
      </c>
      <c r="E51" s="31" t="s">
        <v>47</v>
      </c>
      <c r="F51" s="32" t="s">
        <v>1</v>
      </c>
      <c r="G51" s="32" t="s">
        <v>2</v>
      </c>
      <c r="H51" s="32" t="s">
        <v>3</v>
      </c>
      <c r="I51" s="32" t="s">
        <v>6</v>
      </c>
    </row>
    <row r="52" spans="2:10" x14ac:dyDescent="0.25">
      <c r="B52" s="50" t="s">
        <v>20</v>
      </c>
      <c r="C52" s="5"/>
      <c r="D52" s="8"/>
      <c r="E52" s="2"/>
      <c r="F52" s="4"/>
      <c r="G52" s="1"/>
      <c r="H52" s="3"/>
      <c r="I52" s="3">
        <v>0</v>
      </c>
    </row>
    <row r="53" spans="2:10" x14ac:dyDescent="0.25">
      <c r="B53" s="50"/>
      <c r="C53" s="7"/>
      <c r="D53" s="6"/>
      <c r="E53" s="2"/>
      <c r="F53" s="4"/>
      <c r="G53" s="1"/>
      <c r="H53" s="3"/>
      <c r="I53" s="3">
        <f t="shared" ref="I53:I58" si="4">H53-F53</f>
        <v>0</v>
      </c>
    </row>
    <row r="54" spans="2:10" x14ac:dyDescent="0.25">
      <c r="B54" s="50"/>
      <c r="C54" s="5"/>
      <c r="D54" s="8"/>
      <c r="E54" s="2"/>
      <c r="F54" s="4"/>
      <c r="G54" s="1"/>
      <c r="H54" s="3"/>
      <c r="I54" s="3">
        <f t="shared" si="4"/>
        <v>0</v>
      </c>
    </row>
    <row r="55" spans="2:10" x14ac:dyDescent="0.25">
      <c r="B55" s="50"/>
      <c r="C55" s="5"/>
      <c r="D55" s="8"/>
      <c r="E55" s="2"/>
      <c r="F55" s="4"/>
      <c r="G55" s="1"/>
      <c r="H55" s="3"/>
      <c r="I55" s="3">
        <f t="shared" si="4"/>
        <v>0</v>
      </c>
    </row>
    <row r="56" spans="2:10" x14ac:dyDescent="0.25">
      <c r="B56" s="50"/>
      <c r="C56" s="5"/>
      <c r="D56" s="8"/>
      <c r="E56" s="2"/>
      <c r="F56" s="4"/>
      <c r="G56" s="1"/>
      <c r="H56" s="3"/>
      <c r="I56" s="3">
        <f t="shared" si="4"/>
        <v>0</v>
      </c>
    </row>
    <row r="57" spans="2:10" x14ac:dyDescent="0.25">
      <c r="B57" s="50"/>
      <c r="C57" s="5"/>
      <c r="D57" s="8"/>
      <c r="E57" s="2"/>
      <c r="F57" s="4"/>
      <c r="G57" s="1"/>
      <c r="H57" s="3"/>
      <c r="I57" s="3">
        <f t="shared" si="4"/>
        <v>0</v>
      </c>
    </row>
    <row r="58" spans="2:10" x14ac:dyDescent="0.25">
      <c r="B58" s="50"/>
      <c r="C58" s="5"/>
      <c r="D58" s="8"/>
      <c r="E58" s="2"/>
      <c r="F58" s="4"/>
      <c r="G58" s="1"/>
      <c r="H58" s="9"/>
      <c r="I58" s="3">
        <f t="shared" si="4"/>
        <v>0</v>
      </c>
    </row>
    <row r="59" spans="2:10" x14ac:dyDescent="0.25">
      <c r="B59" s="14"/>
      <c r="C59" s="15"/>
      <c r="D59" s="16"/>
      <c r="E59" s="17"/>
      <c r="F59" s="52" t="s">
        <v>50</v>
      </c>
      <c r="G59" s="53"/>
      <c r="H59" s="53"/>
      <c r="I59" s="19" t="str">
        <f>IF(SUM(H52:H58)&lt;20000.01,"SIM","NÃO")</f>
        <v>SIM</v>
      </c>
    </row>
    <row r="60" spans="2:10" x14ac:dyDescent="0.25">
      <c r="B60" s="11"/>
      <c r="C60" s="11"/>
      <c r="D60" s="11"/>
      <c r="E60" s="11"/>
      <c r="F60" s="41" t="s">
        <v>21</v>
      </c>
      <c r="G60" s="42"/>
      <c r="H60" s="43"/>
      <c r="I60" s="19">
        <f>SUM(I52:I58)</f>
        <v>0</v>
      </c>
      <c r="J60" s="19" t="str">
        <f>IF(AND(I59="SIM",I60&gt;0),"ISENTO"," ")</f>
        <v xml:space="preserve"> </v>
      </c>
    </row>
    <row r="61" spans="2:10" ht="15.75" thickBot="1" x14ac:dyDescent="0.3">
      <c r="B61" s="11"/>
      <c r="C61" s="11"/>
      <c r="D61" s="11"/>
      <c r="E61" s="11"/>
      <c r="F61" s="44" t="s">
        <v>18</v>
      </c>
      <c r="G61" s="44"/>
      <c r="H61" s="44"/>
      <c r="I61" s="22">
        <f>IF(AND(I50=0,I48&gt;0),IF(I47="SIM",I49,(I48+I49)),IF(AND(I50&gt;0,(I48+I49)&gt;0),0,(I48+I49)))</f>
        <v>-1685.8799999999992</v>
      </c>
    </row>
    <row r="62" spans="2:10" ht="15.75" thickBot="1" x14ac:dyDescent="0.3">
      <c r="B62" s="12"/>
      <c r="C62" s="12"/>
      <c r="D62" s="12"/>
      <c r="E62" s="12"/>
      <c r="F62" s="51" t="s">
        <v>22</v>
      </c>
      <c r="G62" s="46"/>
      <c r="H62" s="46"/>
      <c r="I62" s="23">
        <f>IF(AND((I60+I61)&gt;0,(I59="NÃO")),(I60+I61)*0.15,0)</f>
        <v>0</v>
      </c>
      <c r="J62" s="13" t="s">
        <v>68</v>
      </c>
    </row>
    <row r="63" spans="2:10" x14ac:dyDescent="0.25">
      <c r="B63" s="29" t="s">
        <v>5</v>
      </c>
      <c r="C63" s="30" t="s">
        <v>0</v>
      </c>
      <c r="D63" s="31" t="s">
        <v>46</v>
      </c>
      <c r="E63" s="31" t="s">
        <v>47</v>
      </c>
      <c r="F63" s="32" t="s">
        <v>1</v>
      </c>
      <c r="G63" s="32" t="s">
        <v>2</v>
      </c>
      <c r="H63" s="32" t="s">
        <v>3</v>
      </c>
      <c r="I63" s="32" t="s">
        <v>6</v>
      </c>
    </row>
    <row r="64" spans="2:10" x14ac:dyDescent="0.25">
      <c r="B64" s="50" t="s">
        <v>23</v>
      </c>
      <c r="C64" s="5"/>
      <c r="D64" s="8"/>
      <c r="E64" s="2"/>
      <c r="F64" s="4"/>
      <c r="G64" s="1"/>
      <c r="H64" s="3"/>
      <c r="I64" s="3">
        <f t="shared" ref="I64:I70" si="5">H64-F64</f>
        <v>0</v>
      </c>
    </row>
    <row r="65" spans="2:10" x14ac:dyDescent="0.25">
      <c r="B65" s="50"/>
      <c r="C65" s="7"/>
      <c r="D65" s="6"/>
      <c r="E65" s="2"/>
      <c r="F65" s="4"/>
      <c r="G65" s="1"/>
      <c r="H65" s="3"/>
      <c r="I65" s="3">
        <f t="shared" si="5"/>
        <v>0</v>
      </c>
    </row>
    <row r="66" spans="2:10" x14ac:dyDescent="0.25">
      <c r="B66" s="50"/>
      <c r="C66" s="5"/>
      <c r="D66" s="8"/>
      <c r="E66" s="2"/>
      <c r="F66" s="4"/>
      <c r="G66" s="1"/>
      <c r="H66" s="3"/>
      <c r="I66" s="3">
        <f t="shared" si="5"/>
        <v>0</v>
      </c>
    </row>
    <row r="67" spans="2:10" x14ac:dyDescent="0.25">
      <c r="B67" s="50"/>
      <c r="C67" s="5"/>
      <c r="D67" s="8"/>
      <c r="E67" s="2"/>
      <c r="F67" s="4"/>
      <c r="G67" s="1"/>
      <c r="H67" s="3"/>
      <c r="I67" s="3">
        <f t="shared" si="5"/>
        <v>0</v>
      </c>
    </row>
    <row r="68" spans="2:10" x14ac:dyDescent="0.25">
      <c r="B68" s="50"/>
      <c r="C68" s="5"/>
      <c r="D68" s="8"/>
      <c r="E68" s="2"/>
      <c r="F68" s="4"/>
      <c r="G68" s="1"/>
      <c r="H68" s="3"/>
      <c r="I68" s="3">
        <f t="shared" si="5"/>
        <v>0</v>
      </c>
    </row>
    <row r="69" spans="2:10" x14ac:dyDescent="0.25">
      <c r="B69" s="50"/>
      <c r="C69" s="5"/>
      <c r="D69" s="8"/>
      <c r="E69" s="2"/>
      <c r="F69" s="4"/>
      <c r="G69" s="1"/>
      <c r="H69" s="3"/>
      <c r="I69" s="3">
        <f t="shared" si="5"/>
        <v>0</v>
      </c>
    </row>
    <row r="70" spans="2:10" x14ac:dyDescent="0.25">
      <c r="B70" s="50"/>
      <c r="C70" s="5"/>
      <c r="D70" s="8"/>
      <c r="E70" s="2"/>
      <c r="F70" s="4"/>
      <c r="G70" s="1"/>
      <c r="H70" s="9"/>
      <c r="I70" s="3">
        <f t="shared" si="5"/>
        <v>0</v>
      </c>
    </row>
    <row r="71" spans="2:10" x14ac:dyDescent="0.25">
      <c r="B71" s="14"/>
      <c r="C71" s="15"/>
      <c r="D71" s="16"/>
      <c r="E71" s="17"/>
      <c r="F71" s="52" t="s">
        <v>50</v>
      </c>
      <c r="G71" s="53"/>
      <c r="H71" s="53"/>
      <c r="I71" s="19" t="str">
        <f>IF(SUM(H64:H70)&lt;20000.01,"SIM","NÃO")</f>
        <v>SIM</v>
      </c>
    </row>
    <row r="72" spans="2:10" x14ac:dyDescent="0.25">
      <c r="B72" s="11"/>
      <c r="C72" s="11"/>
      <c r="D72" s="11"/>
      <c r="E72" s="11"/>
      <c r="F72" s="41" t="s">
        <v>24</v>
      </c>
      <c r="G72" s="42"/>
      <c r="H72" s="43"/>
      <c r="I72" s="19">
        <f>SUM(I64:I70)</f>
        <v>0</v>
      </c>
      <c r="J72" s="19" t="str">
        <f>IF(AND(I71="SIM",I72&gt;0),"ISENTO"," ")</f>
        <v xml:space="preserve"> </v>
      </c>
    </row>
    <row r="73" spans="2:10" ht="15.75" thickBot="1" x14ac:dyDescent="0.3">
      <c r="B73" s="11"/>
      <c r="C73" s="11"/>
      <c r="D73" s="11"/>
      <c r="E73" s="11"/>
      <c r="F73" s="44" t="s">
        <v>18</v>
      </c>
      <c r="G73" s="44"/>
      <c r="H73" s="44"/>
      <c r="I73" s="22">
        <f>IF(AND(I62=0,I60&gt;0),IF(I59="SIM",I61,(I60+I61)),IF(AND(I62&gt;0,(I60+I61)&gt;0),0,(I60+I61)))</f>
        <v>-1685.8799999999992</v>
      </c>
    </row>
    <row r="74" spans="2:10" ht="15.75" thickBot="1" x14ac:dyDescent="0.3">
      <c r="B74" s="12"/>
      <c r="C74" s="12"/>
      <c r="D74" s="12"/>
      <c r="E74" s="12"/>
      <c r="F74" s="51" t="s">
        <v>25</v>
      </c>
      <c r="G74" s="46"/>
      <c r="H74" s="46"/>
      <c r="I74" s="23">
        <f>IF(AND((I72+I73)&gt;0,(I71="NÃO")),(I72+I73)*0.15,0)</f>
        <v>0</v>
      </c>
      <c r="J74" s="13" t="s">
        <v>68</v>
      </c>
    </row>
    <row r="75" spans="2:10" x14ac:dyDescent="0.25">
      <c r="B75" s="29" t="s">
        <v>5</v>
      </c>
      <c r="C75" s="30" t="s">
        <v>0</v>
      </c>
      <c r="D75" s="31" t="s">
        <v>46</v>
      </c>
      <c r="E75" s="31" t="s">
        <v>47</v>
      </c>
      <c r="F75" s="32" t="s">
        <v>1</v>
      </c>
      <c r="G75" s="32" t="s">
        <v>2</v>
      </c>
      <c r="H75" s="32" t="s">
        <v>3</v>
      </c>
      <c r="I75" s="32" t="s">
        <v>6</v>
      </c>
    </row>
    <row r="76" spans="2:10" x14ac:dyDescent="0.25">
      <c r="B76" s="50" t="s">
        <v>26</v>
      </c>
      <c r="C76" s="5"/>
      <c r="D76" s="8"/>
      <c r="E76" s="2"/>
      <c r="F76" s="4"/>
      <c r="G76" s="1"/>
      <c r="H76" s="3"/>
      <c r="I76" s="3">
        <f t="shared" ref="I76:I82" si="6">H76-F76</f>
        <v>0</v>
      </c>
    </row>
    <row r="77" spans="2:10" x14ac:dyDescent="0.25">
      <c r="B77" s="50"/>
      <c r="C77" s="7"/>
      <c r="D77" s="6"/>
      <c r="E77" s="2"/>
      <c r="F77" s="4"/>
      <c r="G77" s="1"/>
      <c r="H77" s="3"/>
      <c r="I77" s="3">
        <f t="shared" si="6"/>
        <v>0</v>
      </c>
    </row>
    <row r="78" spans="2:10" x14ac:dyDescent="0.25">
      <c r="B78" s="50"/>
      <c r="C78" s="5"/>
      <c r="D78" s="8"/>
      <c r="E78" s="2"/>
      <c r="F78" s="4"/>
      <c r="G78" s="1"/>
      <c r="H78" s="3"/>
      <c r="I78" s="3">
        <f t="shared" si="6"/>
        <v>0</v>
      </c>
    </row>
    <row r="79" spans="2:10" x14ac:dyDescent="0.25">
      <c r="B79" s="50"/>
      <c r="C79" s="5"/>
      <c r="D79" s="8"/>
      <c r="E79" s="2"/>
      <c r="F79" s="4"/>
      <c r="G79" s="1"/>
      <c r="H79" s="3"/>
      <c r="I79" s="3">
        <f t="shared" si="6"/>
        <v>0</v>
      </c>
    </row>
    <row r="80" spans="2:10" x14ac:dyDescent="0.25">
      <c r="B80" s="50"/>
      <c r="C80" s="5"/>
      <c r="D80" s="8"/>
      <c r="E80" s="2"/>
      <c r="F80" s="4"/>
      <c r="G80" s="1"/>
      <c r="H80" s="3"/>
      <c r="I80" s="3">
        <f t="shared" si="6"/>
        <v>0</v>
      </c>
    </row>
    <row r="81" spans="2:10" x14ac:dyDescent="0.25">
      <c r="B81" s="50"/>
      <c r="C81" s="5"/>
      <c r="D81" s="8"/>
      <c r="E81" s="2"/>
      <c r="F81" s="4"/>
      <c r="G81" s="1"/>
      <c r="H81" s="3"/>
      <c r="I81" s="3">
        <f t="shared" si="6"/>
        <v>0</v>
      </c>
    </row>
    <row r="82" spans="2:10" x14ac:dyDescent="0.25">
      <c r="B82" s="50"/>
      <c r="C82" s="5"/>
      <c r="D82" s="8"/>
      <c r="E82" s="2"/>
      <c r="F82" s="4"/>
      <c r="G82" s="1"/>
      <c r="H82" s="9"/>
      <c r="I82" s="3">
        <f t="shared" si="6"/>
        <v>0</v>
      </c>
    </row>
    <row r="83" spans="2:10" x14ac:dyDescent="0.25">
      <c r="B83" s="14"/>
      <c r="C83" s="15"/>
      <c r="D83" s="16"/>
      <c r="E83" s="17"/>
      <c r="F83" s="52" t="s">
        <v>50</v>
      </c>
      <c r="G83" s="53"/>
      <c r="H83" s="53"/>
      <c r="I83" s="19" t="str">
        <f>IF(SUM(H76:H82)&lt;20000.01,"SIM","NÃO")</f>
        <v>SIM</v>
      </c>
    </row>
    <row r="84" spans="2:10" x14ac:dyDescent="0.25">
      <c r="B84" s="11"/>
      <c r="C84" s="11"/>
      <c r="D84" s="11"/>
      <c r="E84" s="11"/>
      <c r="F84" s="41" t="s">
        <v>27</v>
      </c>
      <c r="G84" s="42"/>
      <c r="H84" s="43"/>
      <c r="I84" s="19">
        <f>SUM(I76:I82)</f>
        <v>0</v>
      </c>
      <c r="J84" s="19" t="str">
        <f>IF(AND(I83="SIM",I84&gt;0),"ISENTO"," ")</f>
        <v xml:space="preserve"> </v>
      </c>
    </row>
    <row r="85" spans="2:10" ht="15.75" thickBot="1" x14ac:dyDescent="0.3">
      <c r="B85" s="11"/>
      <c r="C85" s="11"/>
      <c r="D85" s="11"/>
      <c r="E85" s="11"/>
      <c r="F85" s="44" t="s">
        <v>18</v>
      </c>
      <c r="G85" s="44"/>
      <c r="H85" s="44"/>
      <c r="I85" s="22">
        <f>IF(AND(I74=0,I72&gt;0),IF(I71="SIM",I73,(I72+I73)),IF(AND(I74&gt;0,(I72+I73)&gt;0),0,(I72+I73)))</f>
        <v>-1685.8799999999992</v>
      </c>
    </row>
    <row r="86" spans="2:10" ht="15.75" thickBot="1" x14ac:dyDescent="0.3">
      <c r="B86" s="12"/>
      <c r="C86" s="12"/>
      <c r="D86" s="12"/>
      <c r="E86" s="12"/>
      <c r="F86" s="51" t="s">
        <v>28</v>
      </c>
      <c r="G86" s="46"/>
      <c r="H86" s="46"/>
      <c r="I86" s="23">
        <f>IF(AND((I84+I85)&gt;0,(I83="NÃO")),(I84+I85)*0.15,0)</f>
        <v>0</v>
      </c>
      <c r="J86" s="13" t="s">
        <v>68</v>
      </c>
    </row>
    <row r="87" spans="2:10" x14ac:dyDescent="0.25">
      <c r="B87" s="29" t="s">
        <v>5</v>
      </c>
      <c r="C87" s="30" t="s">
        <v>0</v>
      </c>
      <c r="D87" s="31" t="s">
        <v>46</v>
      </c>
      <c r="E87" s="31" t="s">
        <v>47</v>
      </c>
      <c r="F87" s="32" t="s">
        <v>1</v>
      </c>
      <c r="G87" s="32" t="s">
        <v>2</v>
      </c>
      <c r="H87" s="32" t="s">
        <v>3</v>
      </c>
      <c r="I87" s="32" t="s">
        <v>6</v>
      </c>
    </row>
    <row r="88" spans="2:10" x14ac:dyDescent="0.25">
      <c r="B88" s="50" t="s">
        <v>29</v>
      </c>
      <c r="C88" s="5"/>
      <c r="D88" s="8"/>
      <c r="E88" s="2"/>
      <c r="F88" s="4"/>
      <c r="G88" s="1"/>
      <c r="H88" s="3"/>
      <c r="I88" s="3">
        <f t="shared" ref="I88:I94" si="7">H88-F88</f>
        <v>0</v>
      </c>
    </row>
    <row r="89" spans="2:10" x14ac:dyDescent="0.25">
      <c r="B89" s="50"/>
      <c r="C89" s="7"/>
      <c r="D89" s="6"/>
      <c r="E89" s="2"/>
      <c r="F89" s="4"/>
      <c r="G89" s="1"/>
      <c r="H89" s="3"/>
      <c r="I89" s="3">
        <f t="shared" si="7"/>
        <v>0</v>
      </c>
    </row>
    <row r="90" spans="2:10" x14ac:dyDescent="0.25">
      <c r="B90" s="50"/>
      <c r="C90" s="5"/>
      <c r="D90" s="8"/>
      <c r="E90" s="2"/>
      <c r="F90" s="4"/>
      <c r="G90" s="1"/>
      <c r="H90" s="3"/>
      <c r="I90" s="3">
        <f t="shared" si="7"/>
        <v>0</v>
      </c>
    </row>
    <row r="91" spans="2:10" x14ac:dyDescent="0.25">
      <c r="B91" s="50"/>
      <c r="C91" s="5"/>
      <c r="D91" s="8"/>
      <c r="E91" s="2"/>
      <c r="F91" s="4"/>
      <c r="G91" s="1"/>
      <c r="H91" s="3"/>
      <c r="I91" s="3">
        <f t="shared" si="7"/>
        <v>0</v>
      </c>
    </row>
    <row r="92" spans="2:10" x14ac:dyDescent="0.25">
      <c r="B92" s="50"/>
      <c r="C92" s="5"/>
      <c r="D92" s="8"/>
      <c r="E92" s="2"/>
      <c r="F92" s="4"/>
      <c r="G92" s="1"/>
      <c r="H92" s="3"/>
      <c r="I92" s="3">
        <f t="shared" si="7"/>
        <v>0</v>
      </c>
    </row>
    <row r="93" spans="2:10" x14ac:dyDescent="0.25">
      <c r="B93" s="50"/>
      <c r="C93" s="5"/>
      <c r="D93" s="8"/>
      <c r="E93" s="2"/>
      <c r="F93" s="4"/>
      <c r="G93" s="1"/>
      <c r="H93" s="3"/>
      <c r="I93" s="3">
        <f t="shared" si="7"/>
        <v>0</v>
      </c>
    </row>
    <row r="94" spans="2:10" x14ac:dyDescent="0.25">
      <c r="B94" s="50"/>
      <c r="C94" s="5"/>
      <c r="D94" s="8"/>
      <c r="E94" s="2"/>
      <c r="F94" s="4"/>
      <c r="G94" s="1"/>
      <c r="H94" s="9"/>
      <c r="I94" s="3">
        <f t="shared" si="7"/>
        <v>0</v>
      </c>
    </row>
    <row r="95" spans="2:10" x14ac:dyDescent="0.25">
      <c r="B95" s="14"/>
      <c r="C95" s="15"/>
      <c r="D95" s="16"/>
      <c r="E95" s="17"/>
      <c r="F95" s="52" t="s">
        <v>50</v>
      </c>
      <c r="G95" s="53"/>
      <c r="H95" s="53"/>
      <c r="I95" s="19" t="str">
        <f>IF(SUM(H88:H94)&lt;20000.01,"SIM","NÃO")</f>
        <v>SIM</v>
      </c>
    </row>
    <row r="96" spans="2:10" x14ac:dyDescent="0.25">
      <c r="B96" s="11"/>
      <c r="C96" s="11"/>
      <c r="D96" s="11"/>
      <c r="E96" s="11"/>
      <c r="F96" s="41" t="s">
        <v>30</v>
      </c>
      <c r="G96" s="42"/>
      <c r="H96" s="43"/>
      <c r="I96" s="19">
        <f>SUM(I88:I94)</f>
        <v>0</v>
      </c>
      <c r="J96" s="19" t="str">
        <f>IF(AND(I95="SIM",I96&gt;0),"ISENTO"," ")</f>
        <v xml:space="preserve"> </v>
      </c>
    </row>
    <row r="97" spans="2:10" ht="15.75" thickBot="1" x14ac:dyDescent="0.3">
      <c r="B97" s="11"/>
      <c r="C97" s="11"/>
      <c r="D97" s="11"/>
      <c r="E97" s="11"/>
      <c r="F97" s="44" t="s">
        <v>18</v>
      </c>
      <c r="G97" s="44"/>
      <c r="H97" s="44"/>
      <c r="I97" s="22">
        <f>IF(AND(I86=0,I84&gt;0),IF(I83="SIM",I85,(I84+I85)),IF(AND(I86&gt;0,(I84+I85)&gt;0),0,(I84+I85)))</f>
        <v>-1685.8799999999992</v>
      </c>
    </row>
    <row r="98" spans="2:10" ht="15.75" thickBot="1" x14ac:dyDescent="0.3">
      <c r="B98" s="12"/>
      <c r="C98" s="12"/>
      <c r="D98" s="12"/>
      <c r="E98" s="12"/>
      <c r="F98" s="51" t="s">
        <v>31</v>
      </c>
      <c r="G98" s="46"/>
      <c r="H98" s="46"/>
      <c r="I98" s="23">
        <f>IF(AND((I96+I97)&gt;0,(I95="NÃO")),(I96+I97)*0.15,0)</f>
        <v>0</v>
      </c>
      <c r="J98" s="13" t="s">
        <v>68</v>
      </c>
    </row>
    <row r="99" spans="2:10" x14ac:dyDescent="0.25">
      <c r="B99" s="29" t="s">
        <v>5</v>
      </c>
      <c r="C99" s="30" t="s">
        <v>0</v>
      </c>
      <c r="D99" s="31" t="s">
        <v>46</v>
      </c>
      <c r="E99" s="31" t="s">
        <v>47</v>
      </c>
      <c r="F99" s="32" t="s">
        <v>1</v>
      </c>
      <c r="G99" s="32" t="s">
        <v>2</v>
      </c>
      <c r="H99" s="32" t="s">
        <v>3</v>
      </c>
      <c r="I99" s="32" t="s">
        <v>6</v>
      </c>
    </row>
    <row r="100" spans="2:10" x14ac:dyDescent="0.25">
      <c r="B100" s="50" t="s">
        <v>32</v>
      </c>
      <c r="C100" s="5"/>
      <c r="D100" s="8"/>
      <c r="E100" s="2"/>
      <c r="F100" s="4"/>
      <c r="G100" s="1"/>
      <c r="H100" s="3"/>
      <c r="I100" s="3">
        <f t="shared" ref="I100:I106" si="8">H100-F100</f>
        <v>0</v>
      </c>
    </row>
    <row r="101" spans="2:10" x14ac:dyDescent="0.25">
      <c r="B101" s="50"/>
      <c r="C101" s="7"/>
      <c r="D101" s="6"/>
      <c r="E101" s="2"/>
      <c r="F101" s="4"/>
      <c r="G101" s="1"/>
      <c r="H101" s="3"/>
      <c r="I101" s="3">
        <f t="shared" si="8"/>
        <v>0</v>
      </c>
    </row>
    <row r="102" spans="2:10" x14ac:dyDescent="0.25">
      <c r="B102" s="50"/>
      <c r="C102" s="5"/>
      <c r="D102" s="8"/>
      <c r="E102" s="2"/>
      <c r="F102" s="4"/>
      <c r="G102" s="1"/>
      <c r="H102" s="3"/>
      <c r="I102" s="3">
        <f t="shared" si="8"/>
        <v>0</v>
      </c>
    </row>
    <row r="103" spans="2:10" x14ac:dyDescent="0.25">
      <c r="B103" s="50"/>
      <c r="C103" s="5"/>
      <c r="D103" s="8"/>
      <c r="E103" s="2"/>
      <c r="F103" s="4"/>
      <c r="G103" s="1"/>
      <c r="H103" s="3"/>
      <c r="I103" s="3">
        <f t="shared" si="8"/>
        <v>0</v>
      </c>
    </row>
    <row r="104" spans="2:10" x14ac:dyDescent="0.25">
      <c r="B104" s="50"/>
      <c r="C104" s="5"/>
      <c r="D104" s="8"/>
      <c r="E104" s="2"/>
      <c r="F104" s="4"/>
      <c r="G104" s="1"/>
      <c r="H104" s="3"/>
      <c r="I104" s="3">
        <f t="shared" si="8"/>
        <v>0</v>
      </c>
    </row>
    <row r="105" spans="2:10" x14ac:dyDescent="0.25">
      <c r="B105" s="50"/>
      <c r="C105" s="5"/>
      <c r="D105" s="8"/>
      <c r="E105" s="2"/>
      <c r="F105" s="4"/>
      <c r="G105" s="1"/>
      <c r="H105" s="3"/>
      <c r="I105" s="3">
        <f t="shared" si="8"/>
        <v>0</v>
      </c>
    </row>
    <row r="106" spans="2:10" x14ac:dyDescent="0.25">
      <c r="B106" s="50"/>
      <c r="C106" s="5"/>
      <c r="D106" s="8"/>
      <c r="E106" s="2"/>
      <c r="F106" s="4"/>
      <c r="G106" s="1"/>
      <c r="H106" s="9"/>
      <c r="I106" s="3">
        <f t="shared" si="8"/>
        <v>0</v>
      </c>
    </row>
    <row r="107" spans="2:10" x14ac:dyDescent="0.25">
      <c r="B107" s="14"/>
      <c r="C107" s="15"/>
      <c r="D107" s="16"/>
      <c r="E107" s="17"/>
      <c r="F107" s="52" t="s">
        <v>50</v>
      </c>
      <c r="G107" s="53"/>
      <c r="H107" s="53"/>
      <c r="I107" s="19" t="str">
        <f>IF(SUM(H100:H106)&lt;20000.01,"SIM","NÃO")</f>
        <v>SIM</v>
      </c>
    </row>
    <row r="108" spans="2:10" x14ac:dyDescent="0.25">
      <c r="B108" s="11"/>
      <c r="C108" s="11"/>
      <c r="D108" s="11"/>
      <c r="E108" s="11"/>
      <c r="F108" s="41" t="s">
        <v>33</v>
      </c>
      <c r="G108" s="42"/>
      <c r="H108" s="43"/>
      <c r="I108" s="19">
        <f>SUM(I100:I106)</f>
        <v>0</v>
      </c>
      <c r="J108" s="19" t="str">
        <f>IF(AND(I107="SIM",I108&gt;0),"ISENTO"," ")</f>
        <v xml:space="preserve"> </v>
      </c>
    </row>
    <row r="109" spans="2:10" ht="15.75" thickBot="1" x14ac:dyDescent="0.3">
      <c r="B109" s="11"/>
      <c r="C109" s="11"/>
      <c r="D109" s="11"/>
      <c r="E109" s="11"/>
      <c r="F109" s="44" t="s">
        <v>18</v>
      </c>
      <c r="G109" s="44"/>
      <c r="H109" s="44"/>
      <c r="I109" s="22">
        <f>IF(AND(I98=0,I96&gt;0),IF(I95="SIM",I97,(I96+I97)),IF(AND(I98&gt;0,(I96+I97)&gt;0),0,(I96+I97)))</f>
        <v>-1685.8799999999992</v>
      </c>
    </row>
    <row r="110" spans="2:10" ht="15.75" thickBot="1" x14ac:dyDescent="0.3">
      <c r="B110" s="12"/>
      <c r="C110" s="12"/>
      <c r="D110" s="12"/>
      <c r="E110" s="12"/>
      <c r="F110" s="51" t="s">
        <v>34</v>
      </c>
      <c r="G110" s="46"/>
      <c r="H110" s="46"/>
      <c r="I110" s="23">
        <f>IF(AND((I108+I109)&gt;0,(I107="NÃO")),(I108+I109)*0.15,0)</f>
        <v>0</v>
      </c>
      <c r="J110" s="13" t="s">
        <v>68</v>
      </c>
    </row>
    <row r="111" spans="2:10" x14ac:dyDescent="0.25">
      <c r="B111" s="29" t="s">
        <v>5</v>
      </c>
      <c r="C111" s="30" t="s">
        <v>0</v>
      </c>
      <c r="D111" s="31" t="s">
        <v>46</v>
      </c>
      <c r="E111" s="31" t="s">
        <v>47</v>
      </c>
      <c r="F111" s="32" t="s">
        <v>1</v>
      </c>
      <c r="G111" s="32" t="s">
        <v>2</v>
      </c>
      <c r="H111" s="32" t="s">
        <v>3</v>
      </c>
      <c r="I111" s="32" t="s">
        <v>6</v>
      </c>
    </row>
    <row r="112" spans="2:10" x14ac:dyDescent="0.25">
      <c r="B112" s="50" t="s">
        <v>35</v>
      </c>
      <c r="C112" s="5"/>
      <c r="D112" s="8"/>
      <c r="E112" s="2"/>
      <c r="F112" s="4"/>
      <c r="G112" s="1"/>
      <c r="H112" s="3"/>
      <c r="I112" s="3">
        <f t="shared" ref="I112:I118" si="9">H112-F112</f>
        <v>0</v>
      </c>
    </row>
    <row r="113" spans="2:10" x14ac:dyDescent="0.25">
      <c r="B113" s="50"/>
      <c r="C113" s="7"/>
      <c r="D113" s="6"/>
      <c r="E113" s="2"/>
      <c r="F113" s="4"/>
      <c r="G113" s="1"/>
      <c r="H113" s="3"/>
      <c r="I113" s="3">
        <f t="shared" si="9"/>
        <v>0</v>
      </c>
    </row>
    <row r="114" spans="2:10" x14ac:dyDescent="0.25">
      <c r="B114" s="50"/>
      <c r="C114" s="5"/>
      <c r="D114" s="8"/>
      <c r="E114" s="2"/>
      <c r="F114" s="4"/>
      <c r="G114" s="1"/>
      <c r="H114" s="3"/>
      <c r="I114" s="3">
        <f t="shared" si="9"/>
        <v>0</v>
      </c>
    </row>
    <row r="115" spans="2:10" x14ac:dyDescent="0.25">
      <c r="B115" s="50"/>
      <c r="C115" s="5"/>
      <c r="D115" s="8"/>
      <c r="E115" s="2"/>
      <c r="F115" s="4"/>
      <c r="G115" s="1"/>
      <c r="H115" s="3"/>
      <c r="I115" s="3">
        <f t="shared" si="9"/>
        <v>0</v>
      </c>
    </row>
    <row r="116" spans="2:10" x14ac:dyDescent="0.25">
      <c r="B116" s="50"/>
      <c r="C116" s="5"/>
      <c r="D116" s="8"/>
      <c r="E116" s="2"/>
      <c r="F116" s="4"/>
      <c r="G116" s="1"/>
      <c r="H116" s="3"/>
      <c r="I116" s="3">
        <f t="shared" si="9"/>
        <v>0</v>
      </c>
    </row>
    <row r="117" spans="2:10" x14ac:dyDescent="0.25">
      <c r="B117" s="50"/>
      <c r="C117" s="5"/>
      <c r="D117" s="8"/>
      <c r="E117" s="2"/>
      <c r="F117" s="4"/>
      <c r="G117" s="1"/>
      <c r="H117" s="3"/>
      <c r="I117" s="3">
        <f t="shared" si="9"/>
        <v>0</v>
      </c>
    </row>
    <row r="118" spans="2:10" x14ac:dyDescent="0.25">
      <c r="B118" s="50"/>
      <c r="C118" s="5"/>
      <c r="D118" s="8"/>
      <c r="E118" s="2"/>
      <c r="F118" s="4"/>
      <c r="G118" s="1"/>
      <c r="H118" s="9"/>
      <c r="I118" s="3">
        <f t="shared" si="9"/>
        <v>0</v>
      </c>
    </row>
    <row r="119" spans="2:10" x14ac:dyDescent="0.25">
      <c r="B119" s="14"/>
      <c r="C119" s="15"/>
      <c r="D119" s="16"/>
      <c r="E119" s="17"/>
      <c r="F119" s="52" t="s">
        <v>50</v>
      </c>
      <c r="G119" s="53"/>
      <c r="H119" s="53"/>
      <c r="I119" s="19" t="str">
        <f>IF(SUM(H112:H118)&lt;20000.01,"SIM","NÃO")</f>
        <v>SIM</v>
      </c>
    </row>
    <row r="120" spans="2:10" x14ac:dyDescent="0.25">
      <c r="B120" s="11"/>
      <c r="C120" s="11"/>
      <c r="D120" s="11"/>
      <c r="E120" s="11"/>
      <c r="F120" s="41" t="s">
        <v>36</v>
      </c>
      <c r="G120" s="42"/>
      <c r="H120" s="43"/>
      <c r="I120" s="19">
        <f>SUM(I112:I118)</f>
        <v>0</v>
      </c>
      <c r="J120" s="19" t="str">
        <f>IF(AND(I119="SIM",I120&gt;0),"ISENTO"," ")</f>
        <v xml:space="preserve"> </v>
      </c>
    </row>
    <row r="121" spans="2:10" ht="15.75" thickBot="1" x14ac:dyDescent="0.3">
      <c r="B121" s="11"/>
      <c r="C121" s="11"/>
      <c r="D121" s="11"/>
      <c r="E121" s="11"/>
      <c r="F121" s="44" t="s">
        <v>18</v>
      </c>
      <c r="G121" s="44"/>
      <c r="H121" s="44"/>
      <c r="I121" s="22">
        <f>IF(AND(I110=0,I108&gt;0),IF(I107="SIM",I109,(I108+I109)),IF(AND(I110&gt;0,(I108+I109)&gt;0),0,(I108+I109)))</f>
        <v>-1685.8799999999992</v>
      </c>
    </row>
    <row r="122" spans="2:10" ht="15.75" thickBot="1" x14ac:dyDescent="0.3">
      <c r="B122" s="12"/>
      <c r="C122" s="12"/>
      <c r="D122" s="12"/>
      <c r="E122" s="12"/>
      <c r="F122" s="51" t="s">
        <v>37</v>
      </c>
      <c r="G122" s="46"/>
      <c r="H122" s="46"/>
      <c r="I122" s="23">
        <f>IF(AND((I120+I121)&gt;0,(I119="NÃO")),(I120+I121)*0.15,0)</f>
        <v>0</v>
      </c>
      <c r="J122" s="13" t="s">
        <v>68</v>
      </c>
    </row>
    <row r="123" spans="2:10" x14ac:dyDescent="0.25">
      <c r="B123" s="29" t="s">
        <v>5</v>
      </c>
      <c r="C123" s="30" t="s">
        <v>0</v>
      </c>
      <c r="D123" s="31" t="s">
        <v>46</v>
      </c>
      <c r="E123" s="31" t="s">
        <v>47</v>
      </c>
      <c r="F123" s="32" t="s">
        <v>1</v>
      </c>
      <c r="G123" s="32" t="s">
        <v>2</v>
      </c>
      <c r="H123" s="32" t="s">
        <v>3</v>
      </c>
      <c r="I123" s="32" t="s">
        <v>6</v>
      </c>
    </row>
    <row r="124" spans="2:10" x14ac:dyDescent="0.25">
      <c r="B124" s="50" t="s">
        <v>38</v>
      </c>
      <c r="C124" s="5">
        <v>44053</v>
      </c>
      <c r="D124" s="8" t="s">
        <v>61</v>
      </c>
      <c r="E124" s="2">
        <v>200</v>
      </c>
      <c r="F124" s="4">
        <v>20456</v>
      </c>
      <c r="G124" s="1">
        <v>44156</v>
      </c>
      <c r="H124" s="3">
        <v>21560</v>
      </c>
      <c r="I124" s="3">
        <f t="shared" ref="I124:I130" si="10">H124-F124</f>
        <v>1104</v>
      </c>
      <c r="J124" s="13" t="s">
        <v>8</v>
      </c>
    </row>
    <row r="125" spans="2:10" x14ac:dyDescent="0.25">
      <c r="B125" s="50"/>
      <c r="C125" s="7"/>
      <c r="D125" s="6"/>
      <c r="E125" s="2"/>
      <c r="F125" s="4"/>
      <c r="G125" s="1"/>
      <c r="H125" s="3"/>
      <c r="I125" s="3">
        <f t="shared" si="10"/>
        <v>0</v>
      </c>
    </row>
    <row r="126" spans="2:10" x14ac:dyDescent="0.25">
      <c r="B126" s="50"/>
      <c r="C126" s="5"/>
      <c r="D126" s="8"/>
      <c r="E126" s="2"/>
      <c r="F126" s="4"/>
      <c r="G126" s="1"/>
      <c r="H126" s="3"/>
      <c r="I126" s="3">
        <f t="shared" si="10"/>
        <v>0</v>
      </c>
    </row>
    <row r="127" spans="2:10" x14ac:dyDescent="0.25">
      <c r="B127" s="50"/>
      <c r="C127" s="5"/>
      <c r="D127" s="8"/>
      <c r="E127" s="2"/>
      <c r="F127" s="4"/>
      <c r="G127" s="1"/>
      <c r="H127" s="3"/>
      <c r="I127" s="3">
        <f t="shared" si="10"/>
        <v>0</v>
      </c>
    </row>
    <row r="128" spans="2:10" x14ac:dyDescent="0.25">
      <c r="B128" s="50"/>
      <c r="C128" s="5"/>
      <c r="D128" s="8"/>
      <c r="E128" s="2"/>
      <c r="F128" s="4"/>
      <c r="G128" s="1"/>
      <c r="H128" s="3"/>
      <c r="I128" s="3">
        <f t="shared" si="10"/>
        <v>0</v>
      </c>
    </row>
    <row r="129" spans="2:10" x14ac:dyDescent="0.25">
      <c r="B129" s="50"/>
      <c r="C129" s="5"/>
      <c r="D129" s="8"/>
      <c r="E129" s="2"/>
      <c r="F129" s="4"/>
      <c r="G129" s="1"/>
      <c r="H129" s="3"/>
      <c r="I129" s="3">
        <f t="shared" si="10"/>
        <v>0</v>
      </c>
    </row>
    <row r="130" spans="2:10" x14ac:dyDescent="0.25">
      <c r="B130" s="50"/>
      <c r="C130" s="5"/>
      <c r="D130" s="8"/>
      <c r="E130" s="2"/>
      <c r="F130" s="4"/>
      <c r="G130" s="1"/>
      <c r="H130" s="9"/>
      <c r="I130" s="3">
        <f t="shared" si="10"/>
        <v>0</v>
      </c>
    </row>
    <row r="131" spans="2:10" x14ac:dyDescent="0.25">
      <c r="B131" s="14"/>
      <c r="C131" s="15"/>
      <c r="D131" s="16"/>
      <c r="E131" s="17"/>
      <c r="F131" s="52" t="s">
        <v>50</v>
      </c>
      <c r="G131" s="53"/>
      <c r="H131" s="53"/>
      <c r="I131" s="19" t="str">
        <f>IF(SUM(H124:H130)&lt;20000.01,"SIM","NÃO")</f>
        <v>NÃO</v>
      </c>
    </row>
    <row r="132" spans="2:10" x14ac:dyDescent="0.25">
      <c r="B132" s="11"/>
      <c r="C132" s="11"/>
      <c r="D132" s="11"/>
      <c r="E132" s="11"/>
      <c r="F132" s="41" t="s">
        <v>39</v>
      </c>
      <c r="G132" s="42"/>
      <c r="H132" s="43"/>
      <c r="I132" s="19">
        <f>SUM(I124:I130)</f>
        <v>1104</v>
      </c>
      <c r="J132" s="19" t="str">
        <f>IF(AND(I131="SIM",I132&gt;0),"ISENTO"," ")</f>
        <v xml:space="preserve"> </v>
      </c>
    </row>
    <row r="133" spans="2:10" ht="15.75" thickBot="1" x14ac:dyDescent="0.3">
      <c r="B133" s="11"/>
      <c r="C133" s="11"/>
      <c r="D133" s="11"/>
      <c r="E133" s="11"/>
      <c r="F133" s="44" t="s">
        <v>18</v>
      </c>
      <c r="G133" s="44"/>
      <c r="H133" s="44"/>
      <c r="I133" s="22">
        <f>IF(AND(I122=0,I120&gt;0),IF(I119="SIM",I121,(I120+I121)),IF(AND(I122&gt;0,(I120+I121)&gt;0),0,(I120+I121)))</f>
        <v>-1685.8799999999992</v>
      </c>
    </row>
    <row r="134" spans="2:10" ht="15.75" thickBot="1" x14ac:dyDescent="0.3">
      <c r="B134" s="12"/>
      <c r="C134" s="12"/>
      <c r="D134" s="12"/>
      <c r="E134" s="12"/>
      <c r="F134" s="51" t="s">
        <v>40</v>
      </c>
      <c r="G134" s="46"/>
      <c r="H134" s="46"/>
      <c r="I134" s="23">
        <f>IF(AND((I132+I133)&gt;0,(I131="NÃO")),(I132+I133)*0.15,0)</f>
        <v>0</v>
      </c>
      <c r="J134" s="13" t="s">
        <v>68</v>
      </c>
    </row>
    <row r="135" spans="2:10" x14ac:dyDescent="0.25">
      <c r="B135" s="29" t="s">
        <v>5</v>
      </c>
      <c r="C135" s="30" t="s">
        <v>0</v>
      </c>
      <c r="D135" s="31" t="s">
        <v>46</v>
      </c>
      <c r="E135" s="31" t="s">
        <v>47</v>
      </c>
      <c r="F135" s="32" t="s">
        <v>1</v>
      </c>
      <c r="G135" s="32" t="s">
        <v>2</v>
      </c>
      <c r="H135" s="32" t="s">
        <v>3</v>
      </c>
      <c r="I135" s="32" t="s">
        <v>6</v>
      </c>
    </row>
    <row r="136" spans="2:10" x14ac:dyDescent="0.25">
      <c r="B136" s="50" t="s">
        <v>41</v>
      </c>
      <c r="C136" s="5">
        <v>44053</v>
      </c>
      <c r="D136" s="8" t="s">
        <v>61</v>
      </c>
      <c r="E136" s="2">
        <v>200</v>
      </c>
      <c r="F136" s="4">
        <v>20456</v>
      </c>
      <c r="G136" s="1">
        <v>44186</v>
      </c>
      <c r="H136" s="3">
        <v>22400</v>
      </c>
      <c r="I136" s="3">
        <f t="shared" ref="I136:I142" si="11">H136-F136</f>
        <v>1944</v>
      </c>
      <c r="J136" s="13" t="s">
        <v>8</v>
      </c>
    </row>
    <row r="137" spans="2:10" x14ac:dyDescent="0.25">
      <c r="B137" s="50"/>
      <c r="C137" s="7"/>
      <c r="D137" s="6"/>
      <c r="E137" s="2"/>
      <c r="F137" s="4"/>
      <c r="G137" s="1"/>
      <c r="H137" s="3"/>
      <c r="I137" s="3">
        <f t="shared" si="11"/>
        <v>0</v>
      </c>
    </row>
    <row r="138" spans="2:10" x14ac:dyDescent="0.25">
      <c r="B138" s="50"/>
      <c r="C138" s="5"/>
      <c r="D138" s="8"/>
      <c r="E138" s="2"/>
      <c r="F138" s="4"/>
      <c r="G138" s="1"/>
      <c r="H138" s="3"/>
      <c r="I138" s="3">
        <f t="shared" si="11"/>
        <v>0</v>
      </c>
    </row>
    <row r="139" spans="2:10" x14ac:dyDescent="0.25">
      <c r="B139" s="50"/>
      <c r="C139" s="5"/>
      <c r="D139" s="8"/>
      <c r="E139" s="2"/>
      <c r="F139" s="4"/>
      <c r="G139" s="1"/>
      <c r="H139" s="3"/>
      <c r="I139" s="3">
        <f t="shared" si="11"/>
        <v>0</v>
      </c>
    </row>
    <row r="140" spans="2:10" x14ac:dyDescent="0.25">
      <c r="B140" s="50"/>
      <c r="C140" s="5"/>
      <c r="D140" s="8"/>
      <c r="E140" s="2"/>
      <c r="F140" s="4"/>
      <c r="G140" s="1"/>
      <c r="H140" s="3"/>
      <c r="I140" s="3">
        <f t="shared" si="11"/>
        <v>0</v>
      </c>
    </row>
    <row r="141" spans="2:10" x14ac:dyDescent="0.25">
      <c r="B141" s="50"/>
      <c r="C141" s="5"/>
      <c r="D141" s="8"/>
      <c r="E141" s="2"/>
      <c r="F141" s="4"/>
      <c r="G141" s="1"/>
      <c r="H141" s="3"/>
      <c r="I141" s="3">
        <f t="shared" si="11"/>
        <v>0</v>
      </c>
    </row>
    <row r="142" spans="2:10" x14ac:dyDescent="0.25">
      <c r="B142" s="50"/>
      <c r="C142" s="5"/>
      <c r="D142" s="8"/>
      <c r="E142" s="2"/>
      <c r="F142" s="4"/>
      <c r="G142" s="1"/>
      <c r="H142" s="9"/>
      <c r="I142" s="3">
        <f t="shared" si="11"/>
        <v>0</v>
      </c>
    </row>
    <row r="143" spans="2:10" x14ac:dyDescent="0.25">
      <c r="B143" s="14"/>
      <c r="C143" s="15"/>
      <c r="D143" s="16"/>
      <c r="E143" s="17"/>
      <c r="F143" s="52" t="s">
        <v>50</v>
      </c>
      <c r="G143" s="53"/>
      <c r="H143" s="53"/>
      <c r="I143" s="19" t="str">
        <f>IF(SUM(H136:H142)&lt;20000.01,"SIM","NÃO")</f>
        <v>NÃO</v>
      </c>
    </row>
    <row r="144" spans="2:10" x14ac:dyDescent="0.25">
      <c r="B144" s="11"/>
      <c r="C144" s="11"/>
      <c r="D144" s="11"/>
      <c r="E144" s="11"/>
      <c r="F144" s="41" t="s">
        <v>42</v>
      </c>
      <c r="G144" s="42"/>
      <c r="H144" s="43"/>
      <c r="I144" s="19">
        <f>SUM(I136:I142)</f>
        <v>1944</v>
      </c>
      <c r="J144" s="19" t="str">
        <f>IF(AND(I143="SIM",I144&gt;0),"ISENTO"," ")</f>
        <v xml:space="preserve"> </v>
      </c>
    </row>
    <row r="145" spans="2:10" ht="15.75" thickBot="1" x14ac:dyDescent="0.3">
      <c r="B145" s="11"/>
      <c r="C145" s="11"/>
      <c r="D145" s="11"/>
      <c r="E145" s="11"/>
      <c r="F145" s="44" t="s">
        <v>18</v>
      </c>
      <c r="G145" s="44"/>
      <c r="H145" s="44"/>
      <c r="I145" s="22">
        <f>IF(AND(I134=0,I132&gt;0),IF(I131="SIM",I133,(I132+I133)),IF(AND(I134&gt;0,(I132+I133)&gt;0),0,(I132+I133)))</f>
        <v>-581.8799999999992</v>
      </c>
    </row>
    <row r="146" spans="2:10" ht="15.75" thickBot="1" x14ac:dyDescent="0.3">
      <c r="B146" s="24"/>
      <c r="C146" s="24"/>
      <c r="D146" s="24"/>
      <c r="E146" s="25"/>
      <c r="F146" s="45" t="s">
        <v>43</v>
      </c>
      <c r="G146" s="46"/>
      <c r="H146" s="46"/>
      <c r="I146" s="23">
        <f>IF(AND((I144+I145)&gt;0,(I143="NÃO")),(I144+I145)*0.15,0)</f>
        <v>204.31800000000013</v>
      </c>
      <c r="J146" s="13" t="s">
        <v>68</v>
      </c>
    </row>
    <row r="148" spans="2:10" ht="15.75" thickBot="1" x14ac:dyDescent="0.3"/>
    <row r="149" spans="2:10" ht="15.75" thickBot="1" x14ac:dyDescent="0.3">
      <c r="F149" s="47" t="s">
        <v>44</v>
      </c>
      <c r="G149" s="48"/>
      <c r="H149" s="49"/>
      <c r="I149" s="26">
        <f>IF(AND(I146=0,I144&gt;0),IF(I143="SIM",I145,(I144+I145)),IF(AND(I146&gt;0,(I144+I145)&gt;0),0,(I144+I145)))</f>
        <v>0</v>
      </c>
      <c r="J149" s="10" t="s">
        <v>53</v>
      </c>
    </row>
  </sheetData>
  <mergeCells count="63">
    <mergeCell ref="B1:I1"/>
    <mergeCell ref="B2:I2"/>
    <mergeCell ref="F11:H11"/>
    <mergeCell ref="F23:H23"/>
    <mergeCell ref="F35:H35"/>
    <mergeCell ref="F47:H47"/>
    <mergeCell ref="B4:B10"/>
    <mergeCell ref="F13:H13"/>
    <mergeCell ref="B16:B22"/>
    <mergeCell ref="F12:H12"/>
    <mergeCell ref="F14:H14"/>
    <mergeCell ref="B28:B34"/>
    <mergeCell ref="F37:H37"/>
    <mergeCell ref="F38:H38"/>
    <mergeCell ref="B40:B46"/>
    <mergeCell ref="F24:H24"/>
    <mergeCell ref="F36:H36"/>
    <mergeCell ref="B76:B82"/>
    <mergeCell ref="F85:H85"/>
    <mergeCell ref="F50:H50"/>
    <mergeCell ref="F25:H25"/>
    <mergeCell ref="F26:H26"/>
    <mergeCell ref="F49:H49"/>
    <mergeCell ref="F48:H48"/>
    <mergeCell ref="B52:B58"/>
    <mergeCell ref="F61:H61"/>
    <mergeCell ref="F62:H62"/>
    <mergeCell ref="B64:B70"/>
    <mergeCell ref="F59:H59"/>
    <mergeCell ref="F122:H122"/>
    <mergeCell ref="B88:B94"/>
    <mergeCell ref="F97:H97"/>
    <mergeCell ref="F98:H98"/>
    <mergeCell ref="B100:B106"/>
    <mergeCell ref="F95:H95"/>
    <mergeCell ref="F107:H107"/>
    <mergeCell ref="F119:H119"/>
    <mergeCell ref="F109:H109"/>
    <mergeCell ref="F110:H110"/>
    <mergeCell ref="B112:B118"/>
    <mergeCell ref="F121:H121"/>
    <mergeCell ref="F120:H120"/>
    <mergeCell ref="F145:H145"/>
    <mergeCell ref="F146:H146"/>
    <mergeCell ref="F149:H149"/>
    <mergeCell ref="B124:B130"/>
    <mergeCell ref="F133:H133"/>
    <mergeCell ref="F134:H134"/>
    <mergeCell ref="B136:B142"/>
    <mergeCell ref="F131:H131"/>
    <mergeCell ref="F143:H143"/>
    <mergeCell ref="F144:H144"/>
    <mergeCell ref="F132:H132"/>
    <mergeCell ref="F108:H108"/>
    <mergeCell ref="F96:H96"/>
    <mergeCell ref="F84:H84"/>
    <mergeCell ref="F72:H72"/>
    <mergeCell ref="F60:H60"/>
    <mergeCell ref="F86:H86"/>
    <mergeCell ref="F71:H71"/>
    <mergeCell ref="F83:H83"/>
    <mergeCell ref="F73:H73"/>
    <mergeCell ref="F74:H74"/>
  </mergeCells>
  <pageMargins left="0.511811024" right="0.511811024" top="0.78740157499999996" bottom="0.78740157499999996" header="0.31496062000000002" footer="0.31496062000000002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35BE-A165-403A-9F98-6C78C5137CC7}">
  <dimension ref="B1:I137"/>
  <sheetViews>
    <sheetView workbookViewId="0">
      <selection activeCell="K3" sqref="K3"/>
    </sheetView>
  </sheetViews>
  <sheetFormatPr defaultRowHeight="15" x14ac:dyDescent="0.25"/>
  <cols>
    <col min="2" max="2" width="12.42578125" customWidth="1"/>
    <col min="3" max="3" width="12.140625" customWidth="1"/>
    <col min="4" max="4" width="22.5703125" customWidth="1"/>
    <col min="5" max="5" width="9" customWidth="1"/>
    <col min="6" max="6" width="16.5703125" customWidth="1"/>
    <col min="7" max="7" width="17.140625" customWidth="1"/>
    <col min="8" max="8" width="18.5703125" bestFit="1" customWidth="1"/>
    <col min="9" max="9" width="13.7109375" customWidth="1"/>
  </cols>
  <sheetData>
    <row r="1" spans="2:9" ht="19.5" thickBot="1" x14ac:dyDescent="0.35">
      <c r="B1" s="71" t="s">
        <v>70</v>
      </c>
      <c r="C1" s="72"/>
      <c r="D1" s="72"/>
      <c r="E1" s="72"/>
      <c r="F1" s="72"/>
      <c r="G1" s="72"/>
      <c r="H1" s="72"/>
    </row>
    <row r="2" spans="2:9" ht="16.5" thickBot="1" x14ac:dyDescent="0.3">
      <c r="B2" s="67" t="s">
        <v>56</v>
      </c>
      <c r="C2" s="68"/>
      <c r="D2" s="68"/>
      <c r="E2" s="68"/>
      <c r="F2" s="68"/>
      <c r="G2" s="68"/>
      <c r="H2" s="69"/>
    </row>
    <row r="3" spans="2:9" x14ac:dyDescent="0.25">
      <c r="B3" s="36" t="s">
        <v>60</v>
      </c>
      <c r="C3" s="33" t="s">
        <v>55</v>
      </c>
      <c r="D3" s="34" t="s">
        <v>46</v>
      </c>
      <c r="E3" s="34" t="s">
        <v>47</v>
      </c>
      <c r="F3" s="35" t="s">
        <v>1</v>
      </c>
      <c r="G3" s="35" t="s">
        <v>3</v>
      </c>
      <c r="H3" s="35" t="s">
        <v>6</v>
      </c>
      <c r="I3" s="11"/>
    </row>
    <row r="4" spans="2:9" x14ac:dyDescent="0.25">
      <c r="B4" s="50" t="s">
        <v>4</v>
      </c>
      <c r="C4" s="1">
        <v>43838</v>
      </c>
      <c r="D4" s="27" t="s">
        <v>59</v>
      </c>
      <c r="E4" s="2">
        <v>100</v>
      </c>
      <c r="F4" s="4">
        <v>10035.450000000001</v>
      </c>
      <c r="G4" s="3">
        <v>11560.1</v>
      </c>
      <c r="H4" s="3">
        <f t="shared" ref="H4:H10" si="0">G4-F4</f>
        <v>1524.6499999999996</v>
      </c>
      <c r="I4" s="13" t="s">
        <v>8</v>
      </c>
    </row>
    <row r="5" spans="2:9" x14ac:dyDescent="0.25">
      <c r="B5" s="50"/>
      <c r="C5" s="1">
        <v>43840</v>
      </c>
      <c r="D5" s="2" t="s">
        <v>58</v>
      </c>
      <c r="E5" s="2">
        <v>100</v>
      </c>
      <c r="F5" s="4">
        <v>5045</v>
      </c>
      <c r="G5" s="3">
        <v>4032.45</v>
      </c>
      <c r="H5" s="3">
        <f t="shared" si="0"/>
        <v>-1012.5500000000002</v>
      </c>
      <c r="I5" s="13" t="s">
        <v>8</v>
      </c>
    </row>
    <row r="6" spans="2:9" x14ac:dyDescent="0.25">
      <c r="B6" s="50"/>
      <c r="C6" s="7"/>
      <c r="D6" s="2"/>
      <c r="E6" s="2"/>
      <c r="F6" s="4"/>
      <c r="G6" s="3"/>
      <c r="H6" s="3">
        <f t="shared" si="0"/>
        <v>0</v>
      </c>
      <c r="I6" s="13"/>
    </row>
    <row r="7" spans="2:9" x14ac:dyDescent="0.25">
      <c r="B7" s="50"/>
      <c r="C7" s="7"/>
      <c r="D7" s="2"/>
      <c r="E7" s="2"/>
      <c r="F7" s="4"/>
      <c r="G7" s="3"/>
      <c r="H7" s="3">
        <f t="shared" si="0"/>
        <v>0</v>
      </c>
      <c r="I7" s="13" t="s">
        <v>45</v>
      </c>
    </row>
    <row r="8" spans="2:9" x14ac:dyDescent="0.25">
      <c r="B8" s="50"/>
      <c r="C8" s="7"/>
      <c r="D8" s="2"/>
      <c r="E8" s="2"/>
      <c r="F8" s="4"/>
      <c r="G8" s="3"/>
      <c r="H8" s="3">
        <f t="shared" si="0"/>
        <v>0</v>
      </c>
      <c r="I8" s="13"/>
    </row>
    <row r="9" spans="2:9" x14ac:dyDescent="0.25">
      <c r="B9" s="50"/>
      <c r="C9" s="7"/>
      <c r="D9" s="2"/>
      <c r="E9" s="2"/>
      <c r="F9" s="4"/>
      <c r="G9" s="3"/>
      <c r="H9" s="3">
        <f t="shared" si="0"/>
        <v>0</v>
      </c>
      <c r="I9" s="11"/>
    </row>
    <row r="10" spans="2:9" x14ac:dyDescent="0.25">
      <c r="B10" s="50"/>
      <c r="C10" s="7"/>
      <c r="D10" s="2"/>
      <c r="E10" s="38"/>
      <c r="F10" s="20"/>
      <c r="G10" s="9"/>
      <c r="H10" s="3">
        <f t="shared" si="0"/>
        <v>0</v>
      </c>
      <c r="I10" s="11"/>
    </row>
    <row r="11" spans="2:9" x14ac:dyDescent="0.25">
      <c r="B11" s="11"/>
      <c r="C11" s="11"/>
      <c r="D11" s="11"/>
      <c r="E11" s="59" t="s">
        <v>10</v>
      </c>
      <c r="F11" s="63"/>
      <c r="G11" s="63"/>
      <c r="H11" s="19">
        <f>SUM(H4:H10)</f>
        <v>512.09999999999945</v>
      </c>
      <c r="I11" s="11"/>
    </row>
    <row r="12" spans="2:9" ht="15.75" thickBot="1" x14ac:dyDescent="0.3">
      <c r="B12" s="11"/>
      <c r="C12" s="11"/>
      <c r="D12" s="11"/>
      <c r="E12" s="59" t="s">
        <v>52</v>
      </c>
      <c r="F12" s="60"/>
      <c r="G12" s="60"/>
      <c r="H12" s="39">
        <v>0</v>
      </c>
      <c r="I12" s="13" t="s">
        <v>66</v>
      </c>
    </row>
    <row r="13" spans="2:9" ht="15.75" thickBot="1" x14ac:dyDescent="0.3">
      <c r="B13" s="12"/>
      <c r="C13" s="12"/>
      <c r="D13" s="12"/>
      <c r="E13" s="61" t="s">
        <v>11</v>
      </c>
      <c r="F13" s="62"/>
      <c r="G13" s="62"/>
      <c r="H13" s="23">
        <f>IF((H11+H12)&gt;0,(H11+H12)*0.2,0)</f>
        <v>102.4199999999999</v>
      </c>
      <c r="I13" s="13" t="s">
        <v>69</v>
      </c>
    </row>
    <row r="14" spans="2:9" x14ac:dyDescent="0.25">
      <c r="B14" s="36" t="s">
        <v>60</v>
      </c>
      <c r="C14" s="33" t="s">
        <v>55</v>
      </c>
      <c r="D14" s="34" t="s">
        <v>46</v>
      </c>
      <c r="E14" s="34" t="s">
        <v>47</v>
      </c>
      <c r="F14" s="35" t="s">
        <v>1</v>
      </c>
      <c r="G14" s="35" t="s">
        <v>3</v>
      </c>
      <c r="H14" s="35" t="s">
        <v>6</v>
      </c>
      <c r="I14" s="11"/>
    </row>
    <row r="15" spans="2:9" x14ac:dyDescent="0.25">
      <c r="B15" s="50" t="s">
        <v>7</v>
      </c>
      <c r="C15" s="1">
        <v>43866</v>
      </c>
      <c r="D15" s="27" t="s">
        <v>65</v>
      </c>
      <c r="E15" s="2">
        <v>300</v>
      </c>
      <c r="F15" s="4">
        <v>13245.98</v>
      </c>
      <c r="G15" s="3">
        <v>11560.1</v>
      </c>
      <c r="H15" s="3">
        <f t="shared" ref="H15:H21" si="1">G15-F15</f>
        <v>-1685.8799999999992</v>
      </c>
      <c r="I15" s="13" t="s">
        <v>8</v>
      </c>
    </row>
    <row r="16" spans="2:9" x14ac:dyDescent="0.25">
      <c r="B16" s="50"/>
      <c r="C16" s="5"/>
      <c r="D16" s="27"/>
      <c r="E16" s="2"/>
      <c r="F16" s="4"/>
      <c r="G16" s="3"/>
      <c r="H16" s="3">
        <f t="shared" si="1"/>
        <v>0</v>
      </c>
      <c r="I16" s="11"/>
    </row>
    <row r="17" spans="2:9" x14ac:dyDescent="0.25">
      <c r="B17" s="50"/>
      <c r="C17" s="5"/>
      <c r="D17" s="27"/>
      <c r="E17" s="2"/>
      <c r="F17" s="4"/>
      <c r="G17" s="3"/>
      <c r="H17" s="3">
        <f t="shared" si="1"/>
        <v>0</v>
      </c>
      <c r="I17" s="11"/>
    </row>
    <row r="18" spans="2:9" x14ac:dyDescent="0.25">
      <c r="B18" s="50"/>
      <c r="C18" s="5"/>
      <c r="D18" s="27"/>
      <c r="E18" s="2"/>
      <c r="F18" s="4"/>
      <c r="G18" s="3"/>
      <c r="H18" s="3">
        <f t="shared" si="1"/>
        <v>0</v>
      </c>
      <c r="I18" s="11"/>
    </row>
    <row r="19" spans="2:9" x14ac:dyDescent="0.25">
      <c r="B19" s="50"/>
      <c r="C19" s="5"/>
      <c r="D19" s="27"/>
      <c r="E19" s="2"/>
      <c r="F19" s="4"/>
      <c r="G19" s="3"/>
      <c r="H19" s="3">
        <f t="shared" si="1"/>
        <v>0</v>
      </c>
      <c r="I19" s="11"/>
    </row>
    <row r="20" spans="2:9" x14ac:dyDescent="0.25">
      <c r="B20" s="50"/>
      <c r="C20" s="5"/>
      <c r="D20" s="27"/>
      <c r="E20" s="2"/>
      <c r="F20" s="4"/>
      <c r="G20" s="3"/>
      <c r="H20" s="3">
        <f t="shared" si="1"/>
        <v>0</v>
      </c>
      <c r="I20" s="11"/>
    </row>
    <row r="21" spans="2:9" x14ac:dyDescent="0.25">
      <c r="B21" s="50"/>
      <c r="C21" s="5"/>
      <c r="D21" s="27"/>
      <c r="E21" s="2"/>
      <c r="F21" s="4"/>
      <c r="G21" s="9"/>
      <c r="H21" s="3">
        <f t="shared" si="1"/>
        <v>0</v>
      </c>
      <c r="I21" s="11"/>
    </row>
    <row r="22" spans="2:9" x14ac:dyDescent="0.25">
      <c r="B22" s="11"/>
      <c r="C22" s="11"/>
      <c r="D22" s="11"/>
      <c r="E22" s="59" t="s">
        <v>9</v>
      </c>
      <c r="F22" s="63"/>
      <c r="G22" s="63"/>
      <c r="H22" s="19">
        <f>SUM(H15:H21)</f>
        <v>-1685.8799999999992</v>
      </c>
      <c r="I22" s="11"/>
    </row>
    <row r="23" spans="2:9" ht="15.75" thickBot="1" x14ac:dyDescent="0.3">
      <c r="B23" s="11"/>
      <c r="C23" s="11"/>
      <c r="D23" s="11"/>
      <c r="E23" s="59" t="s">
        <v>18</v>
      </c>
      <c r="F23" s="60"/>
      <c r="G23" s="60"/>
      <c r="H23" s="22">
        <f>IF((H11+H12)&gt;0,0,(H11+H12))</f>
        <v>0</v>
      </c>
      <c r="I23" s="11"/>
    </row>
    <row r="24" spans="2:9" ht="15.75" thickBot="1" x14ac:dyDescent="0.3">
      <c r="B24" s="12"/>
      <c r="C24" s="12"/>
      <c r="D24" s="12"/>
      <c r="E24" s="61" t="s">
        <v>12</v>
      </c>
      <c r="F24" s="62"/>
      <c r="G24" s="62"/>
      <c r="H24" s="23">
        <f>IF((H22+H23)&gt;0,(H22+H23)*0.2,0)</f>
        <v>0</v>
      </c>
      <c r="I24" s="13" t="s">
        <v>69</v>
      </c>
    </row>
    <row r="25" spans="2:9" x14ac:dyDescent="0.25">
      <c r="B25" s="36" t="s">
        <v>60</v>
      </c>
      <c r="C25" s="33" t="s">
        <v>55</v>
      </c>
      <c r="D25" s="34" t="s">
        <v>46</v>
      </c>
      <c r="E25" s="34" t="s">
        <v>47</v>
      </c>
      <c r="F25" s="35" t="s">
        <v>1</v>
      </c>
      <c r="G25" s="35" t="s">
        <v>3</v>
      </c>
      <c r="H25" s="35" t="s">
        <v>6</v>
      </c>
    </row>
    <row r="26" spans="2:9" x14ac:dyDescent="0.25">
      <c r="B26" s="50" t="s">
        <v>13</v>
      </c>
      <c r="C26" s="1">
        <v>43900</v>
      </c>
      <c r="D26" s="27" t="s">
        <v>59</v>
      </c>
      <c r="E26" s="2">
        <v>100</v>
      </c>
      <c r="F26" s="4">
        <v>12567</v>
      </c>
      <c r="G26" s="3">
        <v>11560.1</v>
      </c>
      <c r="H26" s="3">
        <f t="shared" ref="H26:H32" si="2">G26-F26</f>
        <v>-1006.8999999999996</v>
      </c>
      <c r="I26" s="13" t="s">
        <v>8</v>
      </c>
    </row>
    <row r="27" spans="2:9" x14ac:dyDescent="0.25">
      <c r="B27" s="50"/>
      <c r="C27" s="5"/>
      <c r="D27" s="27"/>
      <c r="E27" s="2"/>
      <c r="F27" s="4"/>
      <c r="G27" s="3"/>
      <c r="H27" s="3">
        <f t="shared" si="2"/>
        <v>0</v>
      </c>
    </row>
    <row r="28" spans="2:9" x14ac:dyDescent="0.25">
      <c r="B28" s="50"/>
      <c r="C28" s="5"/>
      <c r="D28" s="27"/>
      <c r="E28" s="2"/>
      <c r="F28" s="4"/>
      <c r="G28" s="3"/>
      <c r="H28" s="3">
        <f t="shared" si="2"/>
        <v>0</v>
      </c>
    </row>
    <row r="29" spans="2:9" x14ac:dyDescent="0.25">
      <c r="B29" s="50"/>
      <c r="C29" s="5"/>
      <c r="D29" s="27"/>
      <c r="E29" s="2"/>
      <c r="F29" s="4"/>
      <c r="G29" s="3"/>
      <c r="H29" s="3">
        <f t="shared" si="2"/>
        <v>0</v>
      </c>
    </row>
    <row r="30" spans="2:9" x14ac:dyDescent="0.25">
      <c r="B30" s="50"/>
      <c r="C30" s="5"/>
      <c r="D30" s="27"/>
      <c r="E30" s="2"/>
      <c r="F30" s="4"/>
      <c r="G30" s="3"/>
      <c r="H30" s="3">
        <f t="shared" si="2"/>
        <v>0</v>
      </c>
    </row>
    <row r="31" spans="2:9" x14ac:dyDescent="0.25">
      <c r="B31" s="50"/>
      <c r="C31" s="5"/>
      <c r="D31" s="27"/>
      <c r="E31" s="2"/>
      <c r="F31" s="4"/>
      <c r="G31" s="3"/>
      <c r="H31" s="3">
        <f t="shared" si="2"/>
        <v>0</v>
      </c>
    </row>
    <row r="32" spans="2:9" x14ac:dyDescent="0.25">
      <c r="B32" s="50"/>
      <c r="C32" s="5"/>
      <c r="D32" s="27"/>
      <c r="E32" s="2"/>
      <c r="F32" s="4"/>
      <c r="G32" s="9"/>
      <c r="H32" s="3">
        <f t="shared" si="2"/>
        <v>0</v>
      </c>
    </row>
    <row r="33" spans="2:9" x14ac:dyDescent="0.25">
      <c r="B33" s="11"/>
      <c r="C33" s="11"/>
      <c r="D33" s="11"/>
      <c r="E33" s="59" t="s">
        <v>14</v>
      </c>
      <c r="F33" s="63"/>
      <c r="G33" s="63"/>
      <c r="H33" s="19">
        <f>SUM(H26:H32)</f>
        <v>-1006.8999999999996</v>
      </c>
    </row>
    <row r="34" spans="2:9" ht="15.75" thickBot="1" x14ac:dyDescent="0.3">
      <c r="B34" s="11"/>
      <c r="C34" s="11"/>
      <c r="D34" s="11"/>
      <c r="E34" s="59" t="s">
        <v>18</v>
      </c>
      <c r="F34" s="60"/>
      <c r="G34" s="60"/>
      <c r="H34" s="22">
        <f>IF((H22+H23)&gt;0,0,(H22+H23))</f>
        <v>-1685.8799999999992</v>
      </c>
    </row>
    <row r="35" spans="2:9" ht="15.75" thickBot="1" x14ac:dyDescent="0.3">
      <c r="B35" s="12"/>
      <c r="C35" s="12"/>
      <c r="D35" s="12"/>
      <c r="E35" s="61" t="s">
        <v>15</v>
      </c>
      <c r="F35" s="62"/>
      <c r="G35" s="62"/>
      <c r="H35" s="23">
        <f>IF((H33+H34)&gt;0,(H33+H34)*0.2,0)</f>
        <v>0</v>
      </c>
      <c r="I35" s="13" t="s">
        <v>69</v>
      </c>
    </row>
    <row r="36" spans="2:9" x14ac:dyDescent="0.25">
      <c r="B36" s="36" t="s">
        <v>60</v>
      </c>
      <c r="C36" s="33" t="s">
        <v>55</v>
      </c>
      <c r="D36" s="34" t="s">
        <v>46</v>
      </c>
      <c r="E36" s="34" t="s">
        <v>47</v>
      </c>
      <c r="F36" s="35" t="s">
        <v>1</v>
      </c>
      <c r="G36" s="35" t="s">
        <v>3</v>
      </c>
      <c r="H36" s="35" t="s">
        <v>6</v>
      </c>
    </row>
    <row r="37" spans="2:9" x14ac:dyDescent="0.25">
      <c r="B37" s="50" t="s">
        <v>16</v>
      </c>
      <c r="C37" s="1">
        <v>43931</v>
      </c>
      <c r="D37" s="27" t="s">
        <v>59</v>
      </c>
      <c r="E37" s="2">
        <v>100</v>
      </c>
      <c r="F37" s="4">
        <v>5034.2299999999996</v>
      </c>
      <c r="G37" s="3">
        <v>11560.1</v>
      </c>
      <c r="H37" s="3">
        <f t="shared" ref="H37:H43" si="3">G37-F37</f>
        <v>6525.8700000000008</v>
      </c>
      <c r="I37" s="13" t="s">
        <v>8</v>
      </c>
    </row>
    <row r="38" spans="2:9" x14ac:dyDescent="0.25">
      <c r="B38" s="50"/>
      <c r="C38" s="1">
        <v>43936</v>
      </c>
      <c r="D38" s="2" t="s">
        <v>64</v>
      </c>
      <c r="E38" s="2">
        <v>100</v>
      </c>
      <c r="F38" s="4">
        <v>5045</v>
      </c>
      <c r="G38" s="3">
        <v>8346</v>
      </c>
      <c r="H38" s="3">
        <f t="shared" si="3"/>
        <v>3301</v>
      </c>
      <c r="I38" s="13" t="s">
        <v>8</v>
      </c>
    </row>
    <row r="39" spans="2:9" x14ac:dyDescent="0.25">
      <c r="B39" s="50"/>
      <c r="C39" s="5"/>
      <c r="D39" s="27"/>
      <c r="E39" s="2"/>
      <c r="F39" s="4"/>
      <c r="G39" s="3"/>
      <c r="H39" s="3">
        <f t="shared" si="3"/>
        <v>0</v>
      </c>
    </row>
    <row r="40" spans="2:9" x14ac:dyDescent="0.25">
      <c r="B40" s="50"/>
      <c r="C40" s="5"/>
      <c r="D40" s="27"/>
      <c r="E40" s="2"/>
      <c r="F40" s="4"/>
      <c r="G40" s="3"/>
      <c r="H40" s="3">
        <f t="shared" si="3"/>
        <v>0</v>
      </c>
    </row>
    <row r="41" spans="2:9" x14ac:dyDescent="0.25">
      <c r="B41" s="50"/>
      <c r="C41" s="5"/>
      <c r="D41" s="27"/>
      <c r="E41" s="2"/>
      <c r="F41" s="4"/>
      <c r="G41" s="3"/>
      <c r="H41" s="3">
        <f t="shared" si="3"/>
        <v>0</v>
      </c>
    </row>
    <row r="42" spans="2:9" x14ac:dyDescent="0.25">
      <c r="B42" s="50"/>
      <c r="C42" s="5"/>
      <c r="D42" s="27"/>
      <c r="E42" s="2"/>
      <c r="F42" s="4"/>
      <c r="G42" s="3"/>
      <c r="H42" s="3">
        <f t="shared" si="3"/>
        <v>0</v>
      </c>
    </row>
    <row r="43" spans="2:9" x14ac:dyDescent="0.25">
      <c r="B43" s="50"/>
      <c r="C43" s="5"/>
      <c r="D43" s="27"/>
      <c r="E43" s="2"/>
      <c r="F43" s="4"/>
      <c r="G43" s="9"/>
      <c r="H43" s="3">
        <f t="shared" si="3"/>
        <v>0</v>
      </c>
    </row>
    <row r="44" spans="2:9" x14ac:dyDescent="0.25">
      <c r="B44" s="11"/>
      <c r="C44" s="11"/>
      <c r="D44" s="11"/>
      <c r="E44" s="59" t="s">
        <v>17</v>
      </c>
      <c r="F44" s="63"/>
      <c r="G44" s="63"/>
      <c r="H44" s="19">
        <f>SUM(H37:H43)</f>
        <v>9826.8700000000008</v>
      </c>
    </row>
    <row r="45" spans="2:9" ht="15.75" thickBot="1" x14ac:dyDescent="0.3">
      <c r="B45" s="11"/>
      <c r="C45" s="11"/>
      <c r="D45" s="11"/>
      <c r="E45" s="59" t="s">
        <v>18</v>
      </c>
      <c r="F45" s="60"/>
      <c r="G45" s="60"/>
      <c r="H45" s="22">
        <f>IF((H33+H34)&gt;0,0,(H33+H34))</f>
        <v>-2692.7799999999988</v>
      </c>
    </row>
    <row r="46" spans="2:9" ht="15.75" thickBot="1" x14ac:dyDescent="0.3">
      <c r="B46" s="12"/>
      <c r="C46" s="12"/>
      <c r="D46" s="12"/>
      <c r="E46" s="61" t="s">
        <v>19</v>
      </c>
      <c r="F46" s="62"/>
      <c r="G46" s="62"/>
      <c r="H46" s="23">
        <f>IF((H44+H45)&gt;0,(H44+H45)*0.2,0)</f>
        <v>1426.8180000000004</v>
      </c>
      <c r="I46" s="13" t="s">
        <v>69</v>
      </c>
    </row>
    <row r="47" spans="2:9" x14ac:dyDescent="0.25">
      <c r="B47" s="36" t="s">
        <v>60</v>
      </c>
      <c r="C47" s="33" t="s">
        <v>55</v>
      </c>
      <c r="D47" s="34" t="s">
        <v>46</v>
      </c>
      <c r="E47" s="34" t="s">
        <v>47</v>
      </c>
      <c r="F47" s="35" t="s">
        <v>1</v>
      </c>
      <c r="G47" s="35" t="s">
        <v>3</v>
      </c>
      <c r="H47" s="35" t="s">
        <v>6</v>
      </c>
    </row>
    <row r="48" spans="2:9" x14ac:dyDescent="0.25">
      <c r="B48" s="50" t="s">
        <v>20</v>
      </c>
      <c r="C48" s="5"/>
      <c r="D48" s="27"/>
      <c r="E48" s="2"/>
      <c r="F48" s="4"/>
      <c r="G48" s="3"/>
      <c r="H48" s="3">
        <f t="shared" ref="H48:H54" si="4">G48-F48</f>
        <v>0</v>
      </c>
    </row>
    <row r="49" spans="2:9" x14ac:dyDescent="0.25">
      <c r="B49" s="50"/>
      <c r="C49" s="7"/>
      <c r="D49" s="2"/>
      <c r="E49" s="2"/>
      <c r="F49" s="4"/>
      <c r="G49" s="3"/>
      <c r="H49" s="3">
        <f t="shared" si="4"/>
        <v>0</v>
      </c>
    </row>
    <row r="50" spans="2:9" x14ac:dyDescent="0.25">
      <c r="B50" s="50"/>
      <c r="C50" s="5"/>
      <c r="D50" s="27"/>
      <c r="E50" s="2"/>
      <c r="F50" s="4"/>
      <c r="G50" s="3"/>
      <c r="H50" s="3">
        <f t="shared" si="4"/>
        <v>0</v>
      </c>
    </row>
    <row r="51" spans="2:9" x14ac:dyDescent="0.25">
      <c r="B51" s="50"/>
      <c r="C51" s="5"/>
      <c r="D51" s="27"/>
      <c r="E51" s="2"/>
      <c r="F51" s="4"/>
      <c r="G51" s="3"/>
      <c r="H51" s="3">
        <f t="shared" si="4"/>
        <v>0</v>
      </c>
    </row>
    <row r="52" spans="2:9" x14ac:dyDescent="0.25">
      <c r="B52" s="50"/>
      <c r="C52" s="5"/>
      <c r="D52" s="27"/>
      <c r="E52" s="2"/>
      <c r="F52" s="4"/>
      <c r="G52" s="3"/>
      <c r="H52" s="3">
        <f t="shared" si="4"/>
        <v>0</v>
      </c>
    </row>
    <row r="53" spans="2:9" x14ac:dyDescent="0.25">
      <c r="B53" s="50"/>
      <c r="C53" s="5"/>
      <c r="D53" s="27"/>
      <c r="E53" s="2"/>
      <c r="F53" s="4"/>
      <c r="G53" s="3"/>
      <c r="H53" s="3">
        <f t="shared" si="4"/>
        <v>0</v>
      </c>
    </row>
    <row r="54" spans="2:9" x14ac:dyDescent="0.25">
      <c r="B54" s="50"/>
      <c r="C54" s="5"/>
      <c r="D54" s="27"/>
      <c r="E54" s="2"/>
      <c r="F54" s="4"/>
      <c r="G54" s="9"/>
      <c r="H54" s="3">
        <f t="shared" si="4"/>
        <v>0</v>
      </c>
    </row>
    <row r="55" spans="2:9" x14ac:dyDescent="0.25">
      <c r="B55" s="11"/>
      <c r="C55" s="11"/>
      <c r="D55" s="11"/>
      <c r="E55" s="59" t="s">
        <v>21</v>
      </c>
      <c r="F55" s="63"/>
      <c r="G55" s="63"/>
      <c r="H55" s="19">
        <f>SUM(H48:H54)</f>
        <v>0</v>
      </c>
    </row>
    <row r="56" spans="2:9" ht="15.75" thickBot="1" x14ac:dyDescent="0.3">
      <c r="B56" s="11"/>
      <c r="C56" s="11"/>
      <c r="D56" s="11"/>
      <c r="E56" s="59" t="s">
        <v>18</v>
      </c>
      <c r="F56" s="60"/>
      <c r="G56" s="60"/>
      <c r="H56" s="22">
        <f>IF((H44+H45)&gt;0,0,(H44+H45))</f>
        <v>0</v>
      </c>
    </row>
    <row r="57" spans="2:9" ht="15.75" thickBot="1" x14ac:dyDescent="0.3">
      <c r="B57" s="12"/>
      <c r="C57" s="12"/>
      <c r="D57" s="12"/>
      <c r="E57" s="61" t="s">
        <v>22</v>
      </c>
      <c r="F57" s="62"/>
      <c r="G57" s="62"/>
      <c r="H57" s="23">
        <f>IF((H55+H56)&gt;0,(H55+H56)*0.2,0)</f>
        <v>0</v>
      </c>
      <c r="I57" s="13" t="s">
        <v>69</v>
      </c>
    </row>
    <row r="58" spans="2:9" x14ac:dyDescent="0.25">
      <c r="B58" s="36" t="s">
        <v>60</v>
      </c>
      <c r="C58" s="33" t="s">
        <v>55</v>
      </c>
      <c r="D58" s="34" t="s">
        <v>46</v>
      </c>
      <c r="E58" s="34" t="s">
        <v>47</v>
      </c>
      <c r="F58" s="35" t="s">
        <v>1</v>
      </c>
      <c r="G58" s="35" t="s">
        <v>3</v>
      </c>
      <c r="H58" s="35" t="s">
        <v>6</v>
      </c>
    </row>
    <row r="59" spans="2:9" x14ac:dyDescent="0.25">
      <c r="B59" s="50" t="s">
        <v>23</v>
      </c>
      <c r="C59" s="5"/>
      <c r="D59" s="27"/>
      <c r="E59" s="2"/>
      <c r="F59" s="4"/>
      <c r="G59" s="3"/>
      <c r="H59" s="3">
        <f t="shared" ref="H59:H65" si="5">G59-F59</f>
        <v>0</v>
      </c>
    </row>
    <row r="60" spans="2:9" x14ac:dyDescent="0.25">
      <c r="B60" s="50"/>
      <c r="C60" s="7"/>
      <c r="D60" s="2"/>
      <c r="E60" s="2"/>
      <c r="F60" s="4"/>
      <c r="G60" s="3"/>
      <c r="H60" s="3">
        <f t="shared" si="5"/>
        <v>0</v>
      </c>
    </row>
    <row r="61" spans="2:9" x14ac:dyDescent="0.25">
      <c r="B61" s="50"/>
      <c r="C61" s="5"/>
      <c r="D61" s="27"/>
      <c r="E61" s="2"/>
      <c r="F61" s="4"/>
      <c r="G61" s="3"/>
      <c r="H61" s="3">
        <f t="shared" si="5"/>
        <v>0</v>
      </c>
    </row>
    <row r="62" spans="2:9" x14ac:dyDescent="0.25">
      <c r="B62" s="50"/>
      <c r="C62" s="5"/>
      <c r="D62" s="27"/>
      <c r="E62" s="2"/>
      <c r="F62" s="4"/>
      <c r="G62" s="3"/>
      <c r="H62" s="3">
        <f t="shared" si="5"/>
        <v>0</v>
      </c>
    </row>
    <row r="63" spans="2:9" x14ac:dyDescent="0.25">
      <c r="B63" s="50"/>
      <c r="C63" s="5"/>
      <c r="D63" s="27"/>
      <c r="E63" s="2"/>
      <c r="F63" s="4"/>
      <c r="G63" s="3"/>
      <c r="H63" s="3">
        <f t="shared" si="5"/>
        <v>0</v>
      </c>
    </row>
    <row r="64" spans="2:9" x14ac:dyDescent="0.25">
      <c r="B64" s="50"/>
      <c r="C64" s="5"/>
      <c r="D64" s="27"/>
      <c r="E64" s="2"/>
      <c r="F64" s="4"/>
      <c r="G64" s="3"/>
      <c r="H64" s="3">
        <f t="shared" si="5"/>
        <v>0</v>
      </c>
    </row>
    <row r="65" spans="2:9" x14ac:dyDescent="0.25">
      <c r="B65" s="50"/>
      <c r="C65" s="5"/>
      <c r="D65" s="27"/>
      <c r="E65" s="2"/>
      <c r="F65" s="4"/>
      <c r="G65" s="9"/>
      <c r="H65" s="3">
        <f t="shared" si="5"/>
        <v>0</v>
      </c>
    </row>
    <row r="66" spans="2:9" x14ac:dyDescent="0.25">
      <c r="B66" s="11"/>
      <c r="C66" s="11"/>
      <c r="D66" s="11"/>
      <c r="E66" s="59" t="s">
        <v>24</v>
      </c>
      <c r="F66" s="63"/>
      <c r="G66" s="63"/>
      <c r="H66" s="19">
        <f>SUM(H59:H65)</f>
        <v>0</v>
      </c>
    </row>
    <row r="67" spans="2:9" ht="15.75" thickBot="1" x14ac:dyDescent="0.3">
      <c r="B67" s="11"/>
      <c r="C67" s="11"/>
      <c r="D67" s="11"/>
      <c r="E67" s="59" t="s">
        <v>18</v>
      </c>
      <c r="F67" s="60"/>
      <c r="G67" s="60"/>
      <c r="H67" s="22">
        <f>IF((H55+H56)&gt;0,0,(H55+H56))</f>
        <v>0</v>
      </c>
    </row>
    <row r="68" spans="2:9" ht="15.75" thickBot="1" x14ac:dyDescent="0.3">
      <c r="B68" s="12"/>
      <c r="C68" s="12"/>
      <c r="D68" s="12"/>
      <c r="E68" s="61" t="s">
        <v>25</v>
      </c>
      <c r="F68" s="62"/>
      <c r="G68" s="62"/>
      <c r="H68" s="23">
        <f>IF((H66+H67)&gt;0,(H66+H67)*0.2,0)</f>
        <v>0</v>
      </c>
      <c r="I68" s="13" t="s">
        <v>69</v>
      </c>
    </row>
    <row r="69" spans="2:9" x14ac:dyDescent="0.25">
      <c r="B69" s="36" t="s">
        <v>60</v>
      </c>
      <c r="C69" s="33" t="s">
        <v>55</v>
      </c>
      <c r="D69" s="34" t="s">
        <v>46</v>
      </c>
      <c r="E69" s="34" t="s">
        <v>47</v>
      </c>
      <c r="F69" s="35" t="s">
        <v>1</v>
      </c>
      <c r="G69" s="35" t="s">
        <v>3</v>
      </c>
      <c r="H69" s="35" t="s">
        <v>6</v>
      </c>
    </row>
    <row r="70" spans="2:9" x14ac:dyDescent="0.25">
      <c r="B70" s="50" t="s">
        <v>26</v>
      </c>
      <c r="C70" s="5"/>
      <c r="D70" s="27"/>
      <c r="E70" s="2"/>
      <c r="F70" s="4"/>
      <c r="G70" s="3"/>
      <c r="H70" s="3">
        <f t="shared" ref="H70:H76" si="6">G70-F70</f>
        <v>0</v>
      </c>
    </row>
    <row r="71" spans="2:9" x14ac:dyDescent="0.25">
      <c r="B71" s="50"/>
      <c r="C71" s="7"/>
      <c r="D71" s="2"/>
      <c r="E71" s="2"/>
      <c r="F71" s="4"/>
      <c r="G71" s="3"/>
      <c r="H71" s="3">
        <f t="shared" si="6"/>
        <v>0</v>
      </c>
    </row>
    <row r="72" spans="2:9" x14ac:dyDescent="0.25">
      <c r="B72" s="50"/>
      <c r="C72" s="5"/>
      <c r="D72" s="27"/>
      <c r="E72" s="2"/>
      <c r="F72" s="4"/>
      <c r="G72" s="3"/>
      <c r="H72" s="3">
        <f t="shared" si="6"/>
        <v>0</v>
      </c>
    </row>
    <row r="73" spans="2:9" x14ac:dyDescent="0.25">
      <c r="B73" s="50"/>
      <c r="C73" s="5"/>
      <c r="D73" s="27"/>
      <c r="E73" s="2"/>
      <c r="F73" s="4"/>
      <c r="G73" s="3"/>
      <c r="H73" s="3">
        <f t="shared" si="6"/>
        <v>0</v>
      </c>
    </row>
    <row r="74" spans="2:9" x14ac:dyDescent="0.25">
      <c r="B74" s="50"/>
      <c r="C74" s="5"/>
      <c r="D74" s="27"/>
      <c r="E74" s="2"/>
      <c r="F74" s="4"/>
      <c r="G74" s="3"/>
      <c r="H74" s="3">
        <f t="shared" si="6"/>
        <v>0</v>
      </c>
    </row>
    <row r="75" spans="2:9" x14ac:dyDescent="0.25">
      <c r="B75" s="50"/>
      <c r="C75" s="5"/>
      <c r="D75" s="27"/>
      <c r="E75" s="2"/>
      <c r="F75" s="4"/>
      <c r="G75" s="3"/>
      <c r="H75" s="3">
        <f t="shared" si="6"/>
        <v>0</v>
      </c>
    </row>
    <row r="76" spans="2:9" x14ac:dyDescent="0.25">
      <c r="B76" s="50"/>
      <c r="C76" s="5"/>
      <c r="D76" s="27"/>
      <c r="E76" s="2"/>
      <c r="F76" s="4"/>
      <c r="G76" s="9"/>
      <c r="H76" s="3">
        <f t="shared" si="6"/>
        <v>0</v>
      </c>
    </row>
    <row r="77" spans="2:9" x14ac:dyDescent="0.25">
      <c r="B77" s="11"/>
      <c r="C77" s="11"/>
      <c r="D77" s="11"/>
      <c r="E77" s="59" t="s">
        <v>27</v>
      </c>
      <c r="F77" s="63"/>
      <c r="G77" s="63"/>
      <c r="H77" s="19">
        <f>SUM(H70:H76)</f>
        <v>0</v>
      </c>
    </row>
    <row r="78" spans="2:9" ht="15.75" thickBot="1" x14ac:dyDescent="0.3">
      <c r="B78" s="11"/>
      <c r="C78" s="11"/>
      <c r="D78" s="11"/>
      <c r="E78" s="59" t="s">
        <v>18</v>
      </c>
      <c r="F78" s="60"/>
      <c r="G78" s="60"/>
      <c r="H78" s="22">
        <f>IF((H66+H67)&gt;0,0,(H66+H67))</f>
        <v>0</v>
      </c>
    </row>
    <row r="79" spans="2:9" ht="15.75" thickBot="1" x14ac:dyDescent="0.3">
      <c r="B79" s="12"/>
      <c r="C79" s="12"/>
      <c r="D79" s="12"/>
      <c r="E79" s="61" t="s">
        <v>28</v>
      </c>
      <c r="F79" s="62"/>
      <c r="G79" s="62"/>
      <c r="H79" s="23">
        <f>IF((H77+H78)&gt;0,(H77+H78)*0.2,0)</f>
        <v>0</v>
      </c>
      <c r="I79" s="13" t="s">
        <v>69</v>
      </c>
    </row>
    <row r="80" spans="2:9" x14ac:dyDescent="0.25">
      <c r="B80" s="36" t="s">
        <v>60</v>
      </c>
      <c r="C80" s="33" t="s">
        <v>55</v>
      </c>
      <c r="D80" s="34" t="s">
        <v>46</v>
      </c>
      <c r="E80" s="34" t="s">
        <v>47</v>
      </c>
      <c r="F80" s="35" t="s">
        <v>1</v>
      </c>
      <c r="G80" s="35" t="s">
        <v>3</v>
      </c>
      <c r="H80" s="35" t="s">
        <v>6</v>
      </c>
    </row>
    <row r="81" spans="2:9" x14ac:dyDescent="0.25">
      <c r="B81" s="50" t="s">
        <v>29</v>
      </c>
      <c r="C81" s="5"/>
      <c r="D81" s="27"/>
      <c r="E81" s="2"/>
      <c r="F81" s="4"/>
      <c r="G81" s="3"/>
      <c r="H81" s="3">
        <f t="shared" ref="H81:H87" si="7">G81-F81</f>
        <v>0</v>
      </c>
    </row>
    <row r="82" spans="2:9" x14ac:dyDescent="0.25">
      <c r="B82" s="50"/>
      <c r="C82" s="7"/>
      <c r="D82" s="2"/>
      <c r="E82" s="2"/>
      <c r="F82" s="4"/>
      <c r="G82" s="3"/>
      <c r="H82" s="3">
        <f t="shared" si="7"/>
        <v>0</v>
      </c>
    </row>
    <row r="83" spans="2:9" x14ac:dyDescent="0.25">
      <c r="B83" s="50"/>
      <c r="C83" s="5"/>
      <c r="D83" s="27"/>
      <c r="E83" s="2"/>
      <c r="F83" s="4"/>
      <c r="G83" s="3"/>
      <c r="H83" s="3">
        <f t="shared" si="7"/>
        <v>0</v>
      </c>
    </row>
    <row r="84" spans="2:9" x14ac:dyDescent="0.25">
      <c r="B84" s="50"/>
      <c r="C84" s="5"/>
      <c r="D84" s="27"/>
      <c r="E84" s="2"/>
      <c r="F84" s="4"/>
      <c r="G84" s="3"/>
      <c r="H84" s="3">
        <f t="shared" si="7"/>
        <v>0</v>
      </c>
    </row>
    <row r="85" spans="2:9" x14ac:dyDescent="0.25">
      <c r="B85" s="50"/>
      <c r="C85" s="5"/>
      <c r="D85" s="27"/>
      <c r="E85" s="2"/>
      <c r="F85" s="4"/>
      <c r="G85" s="3"/>
      <c r="H85" s="3">
        <f t="shared" si="7"/>
        <v>0</v>
      </c>
    </row>
    <row r="86" spans="2:9" x14ac:dyDescent="0.25">
      <c r="B86" s="50"/>
      <c r="C86" s="5"/>
      <c r="D86" s="27"/>
      <c r="E86" s="2"/>
      <c r="F86" s="4"/>
      <c r="G86" s="3"/>
      <c r="H86" s="3">
        <f t="shared" si="7"/>
        <v>0</v>
      </c>
    </row>
    <row r="87" spans="2:9" x14ac:dyDescent="0.25">
      <c r="B87" s="50"/>
      <c r="C87" s="5"/>
      <c r="D87" s="27"/>
      <c r="E87" s="2"/>
      <c r="F87" s="4"/>
      <c r="G87" s="9"/>
      <c r="H87" s="3">
        <f t="shared" si="7"/>
        <v>0</v>
      </c>
    </row>
    <row r="88" spans="2:9" x14ac:dyDescent="0.25">
      <c r="B88" s="11"/>
      <c r="C88" s="11"/>
      <c r="D88" s="11"/>
      <c r="E88" s="59" t="s">
        <v>30</v>
      </c>
      <c r="F88" s="63"/>
      <c r="G88" s="63"/>
      <c r="H88" s="19">
        <f>SUM(H81:H87)</f>
        <v>0</v>
      </c>
    </row>
    <row r="89" spans="2:9" ht="15.75" thickBot="1" x14ac:dyDescent="0.3">
      <c r="B89" s="11"/>
      <c r="C89" s="11"/>
      <c r="D89" s="11"/>
      <c r="E89" s="59" t="s">
        <v>18</v>
      </c>
      <c r="F89" s="60"/>
      <c r="G89" s="60"/>
      <c r="H89" s="22">
        <f>IF((H77+H78)&gt;0,0,(H77+H78))</f>
        <v>0</v>
      </c>
    </row>
    <row r="90" spans="2:9" ht="15.75" thickBot="1" x14ac:dyDescent="0.3">
      <c r="B90" s="12"/>
      <c r="C90" s="12"/>
      <c r="D90" s="12"/>
      <c r="E90" s="61" t="s">
        <v>31</v>
      </c>
      <c r="F90" s="62"/>
      <c r="G90" s="62"/>
      <c r="H90" s="23">
        <f>IF((H88+H89)&gt;0,(H88+H89)*0.2,0)</f>
        <v>0</v>
      </c>
      <c r="I90" s="13" t="s">
        <v>69</v>
      </c>
    </row>
    <row r="91" spans="2:9" x14ac:dyDescent="0.25">
      <c r="B91" s="36" t="s">
        <v>60</v>
      </c>
      <c r="C91" s="33" t="s">
        <v>55</v>
      </c>
      <c r="D91" s="34" t="s">
        <v>46</v>
      </c>
      <c r="E91" s="34" t="s">
        <v>47</v>
      </c>
      <c r="F91" s="35" t="s">
        <v>1</v>
      </c>
      <c r="G91" s="35" t="s">
        <v>3</v>
      </c>
      <c r="H91" s="35" t="s">
        <v>6</v>
      </c>
    </row>
    <row r="92" spans="2:9" x14ac:dyDescent="0.25">
      <c r="B92" s="50" t="s">
        <v>32</v>
      </c>
      <c r="C92" s="5"/>
      <c r="D92" s="27"/>
      <c r="E92" s="2"/>
      <c r="F92" s="4"/>
      <c r="G92" s="3"/>
      <c r="H92" s="3">
        <f t="shared" ref="H92:H98" si="8">G92-F92</f>
        <v>0</v>
      </c>
    </row>
    <row r="93" spans="2:9" x14ac:dyDescent="0.25">
      <c r="B93" s="50"/>
      <c r="C93" s="7"/>
      <c r="D93" s="2"/>
      <c r="E93" s="2"/>
      <c r="F93" s="4"/>
      <c r="G93" s="3"/>
      <c r="H93" s="3">
        <f t="shared" si="8"/>
        <v>0</v>
      </c>
    </row>
    <row r="94" spans="2:9" x14ac:dyDescent="0.25">
      <c r="B94" s="50"/>
      <c r="C94" s="5"/>
      <c r="D94" s="27"/>
      <c r="E94" s="2"/>
      <c r="F94" s="4"/>
      <c r="G94" s="3"/>
      <c r="H94" s="3">
        <f t="shared" si="8"/>
        <v>0</v>
      </c>
    </row>
    <row r="95" spans="2:9" x14ac:dyDescent="0.25">
      <c r="B95" s="50"/>
      <c r="C95" s="5"/>
      <c r="D95" s="27"/>
      <c r="E95" s="2"/>
      <c r="F95" s="4"/>
      <c r="G95" s="3"/>
      <c r="H95" s="3">
        <f t="shared" si="8"/>
        <v>0</v>
      </c>
    </row>
    <row r="96" spans="2:9" x14ac:dyDescent="0.25">
      <c r="B96" s="50"/>
      <c r="C96" s="5"/>
      <c r="D96" s="27"/>
      <c r="E96" s="2"/>
      <c r="F96" s="4"/>
      <c r="G96" s="3"/>
      <c r="H96" s="3">
        <f t="shared" si="8"/>
        <v>0</v>
      </c>
    </row>
    <row r="97" spans="2:9" x14ac:dyDescent="0.25">
      <c r="B97" s="50"/>
      <c r="C97" s="5"/>
      <c r="D97" s="27"/>
      <c r="E97" s="2"/>
      <c r="F97" s="4"/>
      <c r="G97" s="3"/>
      <c r="H97" s="3">
        <f t="shared" si="8"/>
        <v>0</v>
      </c>
    </row>
    <row r="98" spans="2:9" x14ac:dyDescent="0.25">
      <c r="B98" s="50"/>
      <c r="C98" s="5"/>
      <c r="D98" s="27"/>
      <c r="E98" s="2"/>
      <c r="F98" s="4"/>
      <c r="G98" s="9"/>
      <c r="H98" s="3">
        <f t="shared" si="8"/>
        <v>0</v>
      </c>
    </row>
    <row r="99" spans="2:9" x14ac:dyDescent="0.25">
      <c r="B99" s="11"/>
      <c r="C99" s="11"/>
      <c r="D99" s="11"/>
      <c r="E99" s="59" t="s">
        <v>33</v>
      </c>
      <c r="F99" s="63"/>
      <c r="G99" s="63"/>
      <c r="H99" s="19">
        <f>SUM(H92:H98)</f>
        <v>0</v>
      </c>
    </row>
    <row r="100" spans="2:9" ht="15.75" thickBot="1" x14ac:dyDescent="0.3">
      <c r="B100" s="11"/>
      <c r="C100" s="11"/>
      <c r="D100" s="11"/>
      <c r="E100" s="59" t="s">
        <v>18</v>
      </c>
      <c r="F100" s="60"/>
      <c r="G100" s="60"/>
      <c r="H100" s="22">
        <f>IF((H88+H89)&gt;0,0,(H88+H89))</f>
        <v>0</v>
      </c>
    </row>
    <row r="101" spans="2:9" ht="15.75" thickBot="1" x14ac:dyDescent="0.3">
      <c r="B101" s="12"/>
      <c r="C101" s="12"/>
      <c r="D101" s="12"/>
      <c r="E101" s="61" t="s">
        <v>34</v>
      </c>
      <c r="F101" s="62"/>
      <c r="G101" s="62"/>
      <c r="H101" s="23">
        <f>IF((H99+H100)&gt;0,(H99+H100)*0.2,0)</f>
        <v>0</v>
      </c>
      <c r="I101" s="13" t="s">
        <v>69</v>
      </c>
    </row>
    <row r="102" spans="2:9" x14ac:dyDescent="0.25">
      <c r="B102" s="36" t="s">
        <v>60</v>
      </c>
      <c r="C102" s="33" t="s">
        <v>55</v>
      </c>
      <c r="D102" s="34" t="s">
        <v>46</v>
      </c>
      <c r="E102" s="34" t="s">
        <v>47</v>
      </c>
      <c r="F102" s="35" t="s">
        <v>1</v>
      </c>
      <c r="G102" s="35" t="s">
        <v>3</v>
      </c>
      <c r="H102" s="35" t="s">
        <v>6</v>
      </c>
    </row>
    <row r="103" spans="2:9" x14ac:dyDescent="0.25">
      <c r="B103" s="50" t="s">
        <v>35</v>
      </c>
      <c r="C103" s="5"/>
      <c r="D103" s="27"/>
      <c r="E103" s="2"/>
      <c r="F103" s="4"/>
      <c r="G103" s="3"/>
      <c r="H103" s="3">
        <f t="shared" ref="H103:H109" si="9">G103-F103</f>
        <v>0</v>
      </c>
    </row>
    <row r="104" spans="2:9" x14ac:dyDescent="0.25">
      <c r="B104" s="50"/>
      <c r="C104" s="7"/>
      <c r="D104" s="2"/>
      <c r="E104" s="2"/>
      <c r="F104" s="4"/>
      <c r="G104" s="3"/>
      <c r="H104" s="3">
        <f t="shared" si="9"/>
        <v>0</v>
      </c>
    </row>
    <row r="105" spans="2:9" x14ac:dyDescent="0.25">
      <c r="B105" s="50"/>
      <c r="C105" s="5"/>
      <c r="D105" s="27"/>
      <c r="E105" s="2"/>
      <c r="F105" s="4"/>
      <c r="G105" s="3"/>
      <c r="H105" s="3">
        <f t="shared" si="9"/>
        <v>0</v>
      </c>
    </row>
    <row r="106" spans="2:9" x14ac:dyDescent="0.25">
      <c r="B106" s="50"/>
      <c r="C106" s="5"/>
      <c r="D106" s="27"/>
      <c r="E106" s="2"/>
      <c r="F106" s="4"/>
      <c r="G106" s="3"/>
      <c r="H106" s="3">
        <f t="shared" si="9"/>
        <v>0</v>
      </c>
    </row>
    <row r="107" spans="2:9" x14ac:dyDescent="0.25">
      <c r="B107" s="50"/>
      <c r="C107" s="5"/>
      <c r="D107" s="27"/>
      <c r="E107" s="2"/>
      <c r="F107" s="4"/>
      <c r="G107" s="3"/>
      <c r="H107" s="3">
        <f t="shared" si="9"/>
        <v>0</v>
      </c>
    </row>
    <row r="108" spans="2:9" x14ac:dyDescent="0.25">
      <c r="B108" s="50"/>
      <c r="C108" s="5"/>
      <c r="D108" s="27"/>
      <c r="E108" s="2"/>
      <c r="F108" s="4"/>
      <c r="G108" s="3"/>
      <c r="H108" s="3">
        <f t="shared" si="9"/>
        <v>0</v>
      </c>
    </row>
    <row r="109" spans="2:9" x14ac:dyDescent="0.25">
      <c r="B109" s="50"/>
      <c r="C109" s="5"/>
      <c r="D109" s="27"/>
      <c r="E109" s="2"/>
      <c r="F109" s="4"/>
      <c r="G109" s="9"/>
      <c r="H109" s="3">
        <f t="shared" si="9"/>
        <v>0</v>
      </c>
    </row>
    <row r="110" spans="2:9" x14ac:dyDescent="0.25">
      <c r="B110" s="37"/>
      <c r="C110" s="11"/>
      <c r="D110" s="11"/>
      <c r="E110" s="59" t="s">
        <v>36</v>
      </c>
      <c r="F110" s="63"/>
      <c r="G110" s="63"/>
      <c r="H110" s="19">
        <f>SUM(H103:H109)</f>
        <v>0</v>
      </c>
    </row>
    <row r="111" spans="2:9" ht="15.75" thickBot="1" x14ac:dyDescent="0.3">
      <c r="B111" s="11"/>
      <c r="C111" s="11"/>
      <c r="D111" s="11"/>
      <c r="E111" s="59" t="s">
        <v>18</v>
      </c>
      <c r="F111" s="60"/>
      <c r="G111" s="60"/>
      <c r="H111" s="22">
        <f>IF((H99+H100)&gt;0,0,(H99+H100))</f>
        <v>0</v>
      </c>
    </row>
    <row r="112" spans="2:9" ht="15.75" thickBot="1" x14ac:dyDescent="0.3">
      <c r="B112" s="12"/>
      <c r="C112" s="12"/>
      <c r="D112" s="12"/>
      <c r="E112" s="61" t="s">
        <v>37</v>
      </c>
      <c r="F112" s="62"/>
      <c r="G112" s="62"/>
      <c r="H112" s="23">
        <f>IF((H110+H111)&gt;0,(H110+H111)*0.2,0)</f>
        <v>0</v>
      </c>
      <c r="I112" s="13" t="s">
        <v>69</v>
      </c>
    </row>
    <row r="113" spans="2:9" x14ac:dyDescent="0.25">
      <c r="B113" s="36" t="s">
        <v>60</v>
      </c>
      <c r="C113" s="33" t="s">
        <v>55</v>
      </c>
      <c r="D113" s="34" t="s">
        <v>46</v>
      </c>
      <c r="E113" s="34" t="s">
        <v>47</v>
      </c>
      <c r="F113" s="35" t="s">
        <v>1</v>
      </c>
      <c r="G113" s="35" t="s">
        <v>3</v>
      </c>
      <c r="H113" s="35" t="s">
        <v>6</v>
      </c>
    </row>
    <row r="114" spans="2:9" x14ac:dyDescent="0.25">
      <c r="B114" s="50" t="s">
        <v>38</v>
      </c>
      <c r="C114" s="1">
        <v>44145</v>
      </c>
      <c r="D114" s="27" t="s">
        <v>59</v>
      </c>
      <c r="E114" s="2">
        <v>100</v>
      </c>
      <c r="F114" s="4">
        <v>10230</v>
      </c>
      <c r="G114" s="3">
        <v>8950</v>
      </c>
      <c r="H114" s="3">
        <f t="shared" ref="H114:H120" si="10">G114-F114</f>
        <v>-1280</v>
      </c>
      <c r="I114" s="13" t="s">
        <v>8</v>
      </c>
    </row>
    <row r="115" spans="2:9" x14ac:dyDescent="0.25">
      <c r="B115" s="50"/>
      <c r="C115" s="7"/>
      <c r="D115" s="2"/>
      <c r="E115" s="2"/>
      <c r="F115" s="4"/>
      <c r="G115" s="3"/>
      <c r="H115" s="3">
        <f t="shared" si="10"/>
        <v>0</v>
      </c>
    </row>
    <row r="116" spans="2:9" x14ac:dyDescent="0.25">
      <c r="B116" s="50"/>
      <c r="C116" s="5"/>
      <c r="D116" s="27"/>
      <c r="E116" s="2"/>
      <c r="F116" s="4"/>
      <c r="G116" s="3"/>
      <c r="H116" s="3">
        <f t="shared" si="10"/>
        <v>0</v>
      </c>
    </row>
    <row r="117" spans="2:9" x14ac:dyDescent="0.25">
      <c r="B117" s="50"/>
      <c r="C117" s="5"/>
      <c r="D117" s="27"/>
      <c r="E117" s="2"/>
      <c r="F117" s="4"/>
      <c r="G117" s="3"/>
      <c r="H117" s="3">
        <f t="shared" si="10"/>
        <v>0</v>
      </c>
    </row>
    <row r="118" spans="2:9" x14ac:dyDescent="0.25">
      <c r="B118" s="50"/>
      <c r="C118" s="5"/>
      <c r="D118" s="27"/>
      <c r="E118" s="2"/>
      <c r="F118" s="4"/>
      <c r="G118" s="3"/>
      <c r="H118" s="3">
        <f t="shared" si="10"/>
        <v>0</v>
      </c>
    </row>
    <row r="119" spans="2:9" x14ac:dyDescent="0.25">
      <c r="B119" s="50"/>
      <c r="C119" s="5"/>
      <c r="D119" s="27"/>
      <c r="E119" s="2"/>
      <c r="F119" s="4"/>
      <c r="G119" s="3"/>
      <c r="H119" s="3">
        <f t="shared" si="10"/>
        <v>0</v>
      </c>
    </row>
    <row r="120" spans="2:9" x14ac:dyDescent="0.25">
      <c r="B120" s="50"/>
      <c r="C120" s="5"/>
      <c r="D120" s="27"/>
      <c r="E120" s="2"/>
      <c r="F120" s="4"/>
      <c r="G120" s="9"/>
      <c r="H120" s="3">
        <f t="shared" si="10"/>
        <v>0</v>
      </c>
    </row>
    <row r="121" spans="2:9" x14ac:dyDescent="0.25">
      <c r="B121" s="11"/>
      <c r="C121" s="11"/>
      <c r="D121" s="11"/>
      <c r="E121" s="59" t="s">
        <v>39</v>
      </c>
      <c r="F121" s="63"/>
      <c r="G121" s="63"/>
      <c r="H121" s="19">
        <f>SUM(H114:H120)</f>
        <v>-1280</v>
      </c>
    </row>
    <row r="122" spans="2:9" ht="15.75" thickBot="1" x14ac:dyDescent="0.3">
      <c r="B122" s="11"/>
      <c r="C122" s="11"/>
      <c r="D122" s="11"/>
      <c r="E122" s="59" t="s">
        <v>18</v>
      </c>
      <c r="F122" s="60"/>
      <c r="G122" s="60"/>
      <c r="H122" s="22">
        <f>IF((H110+H111)&gt;0,0,(H110+H111))</f>
        <v>0</v>
      </c>
    </row>
    <row r="123" spans="2:9" ht="15.75" thickBot="1" x14ac:dyDescent="0.3">
      <c r="B123" s="12"/>
      <c r="C123" s="12"/>
      <c r="D123" s="12"/>
      <c r="E123" s="61" t="s">
        <v>40</v>
      </c>
      <c r="F123" s="62"/>
      <c r="G123" s="62"/>
      <c r="H123" s="23">
        <f>IF((H121+H122)&gt;0,(H121+H122)*0.2,0)</f>
        <v>0</v>
      </c>
      <c r="I123" s="13" t="s">
        <v>69</v>
      </c>
    </row>
    <row r="124" spans="2:9" x14ac:dyDescent="0.25">
      <c r="B124" s="36" t="s">
        <v>60</v>
      </c>
      <c r="C124" s="33" t="s">
        <v>55</v>
      </c>
      <c r="D124" s="34" t="s">
        <v>46</v>
      </c>
      <c r="E124" s="34" t="s">
        <v>47</v>
      </c>
      <c r="F124" s="35" t="s">
        <v>1</v>
      </c>
      <c r="G124" s="35" t="s">
        <v>3</v>
      </c>
      <c r="H124" s="35" t="s">
        <v>6</v>
      </c>
    </row>
    <row r="125" spans="2:9" x14ac:dyDescent="0.25">
      <c r="B125" s="50" t="s">
        <v>41</v>
      </c>
      <c r="C125" s="1">
        <v>44186</v>
      </c>
      <c r="D125" s="27" t="s">
        <v>59</v>
      </c>
      <c r="E125" s="2">
        <v>200</v>
      </c>
      <c r="F125" s="4">
        <v>20456</v>
      </c>
      <c r="G125" s="3">
        <v>22500</v>
      </c>
      <c r="H125" s="3">
        <f t="shared" ref="H125:H131" si="11">G125-F125</f>
        <v>2044</v>
      </c>
      <c r="I125" s="13" t="s">
        <v>8</v>
      </c>
    </row>
    <row r="126" spans="2:9" x14ac:dyDescent="0.25">
      <c r="B126" s="50"/>
      <c r="C126" s="7"/>
      <c r="D126" s="2"/>
      <c r="E126" s="2"/>
      <c r="F126" s="4"/>
      <c r="G126" s="3"/>
      <c r="H126" s="3">
        <f t="shared" si="11"/>
        <v>0</v>
      </c>
    </row>
    <row r="127" spans="2:9" x14ac:dyDescent="0.25">
      <c r="B127" s="50"/>
      <c r="C127" s="5"/>
      <c r="D127" s="27"/>
      <c r="E127" s="2"/>
      <c r="F127" s="4"/>
      <c r="G127" s="3"/>
      <c r="H127" s="3">
        <f t="shared" si="11"/>
        <v>0</v>
      </c>
    </row>
    <row r="128" spans="2:9" x14ac:dyDescent="0.25">
      <c r="B128" s="50"/>
      <c r="C128" s="5"/>
      <c r="D128" s="27"/>
      <c r="E128" s="2"/>
      <c r="F128" s="4"/>
      <c r="G128" s="3"/>
      <c r="H128" s="3">
        <f t="shared" si="11"/>
        <v>0</v>
      </c>
    </row>
    <row r="129" spans="2:9" x14ac:dyDescent="0.25">
      <c r="B129" s="50"/>
      <c r="C129" s="5"/>
      <c r="D129" s="27"/>
      <c r="E129" s="2"/>
      <c r="F129" s="4"/>
      <c r="G129" s="3"/>
      <c r="H129" s="3">
        <f t="shared" si="11"/>
        <v>0</v>
      </c>
    </row>
    <row r="130" spans="2:9" x14ac:dyDescent="0.25">
      <c r="B130" s="50"/>
      <c r="C130" s="5"/>
      <c r="D130" s="27"/>
      <c r="E130" s="2"/>
      <c r="F130" s="4"/>
      <c r="G130" s="3"/>
      <c r="H130" s="3">
        <f t="shared" si="11"/>
        <v>0</v>
      </c>
    </row>
    <row r="131" spans="2:9" x14ac:dyDescent="0.25">
      <c r="B131" s="50"/>
      <c r="C131" s="5"/>
      <c r="D131" s="27"/>
      <c r="E131" s="2"/>
      <c r="F131" s="4"/>
      <c r="G131" s="9"/>
      <c r="H131" s="3">
        <f t="shared" si="11"/>
        <v>0</v>
      </c>
    </row>
    <row r="132" spans="2:9" x14ac:dyDescent="0.25">
      <c r="B132" s="11"/>
      <c r="C132" s="11"/>
      <c r="D132" s="11"/>
      <c r="E132" s="59" t="s">
        <v>42</v>
      </c>
      <c r="F132" s="63"/>
      <c r="G132" s="63"/>
      <c r="H132" s="19">
        <f>SUM(H125:H131)</f>
        <v>2044</v>
      </c>
    </row>
    <row r="133" spans="2:9" ht="15.75" thickBot="1" x14ac:dyDescent="0.3">
      <c r="B133" s="11"/>
      <c r="C133" s="11"/>
      <c r="D133" s="11"/>
      <c r="E133" s="59" t="s">
        <v>18</v>
      </c>
      <c r="F133" s="60"/>
      <c r="G133" s="60"/>
      <c r="H133" s="22">
        <f>IF((H121+H122)&gt;0,0,(H121+H122))</f>
        <v>-1280</v>
      </c>
    </row>
    <row r="134" spans="2:9" ht="15.75" thickBot="1" x14ac:dyDescent="0.3">
      <c r="B134" s="12"/>
      <c r="C134" s="12"/>
      <c r="D134" s="12"/>
      <c r="E134" s="61" t="s">
        <v>43</v>
      </c>
      <c r="F134" s="62"/>
      <c r="G134" s="62"/>
      <c r="H134" s="23">
        <f>IF((H132+H133)&gt;0,(H132+H133)*0.2,0)</f>
        <v>152.80000000000001</v>
      </c>
      <c r="I134" s="13" t="s">
        <v>69</v>
      </c>
    </row>
    <row r="136" spans="2:9" ht="15.75" thickBot="1" x14ac:dyDescent="0.3"/>
    <row r="137" spans="2:9" ht="15.75" thickBot="1" x14ac:dyDescent="0.3">
      <c r="D137" s="64" t="s">
        <v>44</v>
      </c>
      <c r="E137" s="65"/>
      <c r="F137" s="65"/>
      <c r="G137" s="66"/>
      <c r="H137" s="40">
        <f>IF((H132+H133)&gt;0,0,(H132+H133))</f>
        <v>0</v>
      </c>
      <c r="I137" s="10" t="s">
        <v>57</v>
      </c>
    </row>
  </sheetData>
  <mergeCells count="51">
    <mergeCell ref="B1:H1"/>
    <mergeCell ref="B125:B131"/>
    <mergeCell ref="E121:G121"/>
    <mergeCell ref="B92:B98"/>
    <mergeCell ref="E88:G88"/>
    <mergeCell ref="B59:B65"/>
    <mergeCell ref="E23:G23"/>
    <mergeCell ref="E24:G24"/>
    <mergeCell ref="E33:G33"/>
    <mergeCell ref="B103:B109"/>
    <mergeCell ref="B114:B120"/>
    <mergeCell ref="E111:G111"/>
    <mergeCell ref="E112:G112"/>
    <mergeCell ref="B70:B76"/>
    <mergeCell ref="B81:B87"/>
    <mergeCell ref="E79:G79"/>
    <mergeCell ref="B26:B32"/>
    <mergeCell ref="B37:B43"/>
    <mergeCell ref="B48:B54"/>
    <mergeCell ref="E34:G34"/>
    <mergeCell ref="B2:H2"/>
    <mergeCell ref="E11:G11"/>
    <mergeCell ref="E12:G12"/>
    <mergeCell ref="E13:G13"/>
    <mergeCell ref="E22:G22"/>
    <mergeCell ref="B4:B10"/>
    <mergeCell ref="B15:B21"/>
    <mergeCell ref="E78:G78"/>
    <mergeCell ref="E35:G35"/>
    <mergeCell ref="E44:G44"/>
    <mergeCell ref="E45:G45"/>
    <mergeCell ref="E46:G46"/>
    <mergeCell ref="E55:G55"/>
    <mergeCell ref="E56:G56"/>
    <mergeCell ref="E57:G57"/>
    <mergeCell ref="E66:G66"/>
    <mergeCell ref="E67:G67"/>
    <mergeCell ref="E68:G68"/>
    <mergeCell ref="E77:G77"/>
    <mergeCell ref="D137:G137"/>
    <mergeCell ref="E89:G89"/>
    <mergeCell ref="E90:G90"/>
    <mergeCell ref="E99:G99"/>
    <mergeCell ref="E100:G100"/>
    <mergeCell ref="E101:G101"/>
    <mergeCell ref="E110:G110"/>
    <mergeCell ref="E122:G122"/>
    <mergeCell ref="E123:G123"/>
    <mergeCell ref="E132:G132"/>
    <mergeCell ref="E133:G133"/>
    <mergeCell ref="E134:G13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COMUM</vt:lpstr>
      <vt:lpstr>DAY-TRADE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Téo Takar</dc:creator>
  <cp:lastModifiedBy>Armando Pereira Filho</cp:lastModifiedBy>
  <dcterms:created xsi:type="dcterms:W3CDTF">2020-12-08T00:36:18Z</dcterms:created>
  <dcterms:modified xsi:type="dcterms:W3CDTF">2021-01-24T21:23:24Z</dcterms:modified>
</cp:coreProperties>
</file>